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Windows\ServiceProfiles\NetworkService\AppData\Local\Packages\oice_15_974fa576_32c1d314_3fc4\AC\Temp\"/>
    </mc:Choice>
  </mc:AlternateContent>
  <bookViews>
    <workbookView xWindow="-15" yWindow="4110" windowWidth="15330" windowHeight="4155"/>
  </bookViews>
  <sheets>
    <sheet name="1. Budget" sheetId="1" r:id="rId1"/>
    <sheet name="2. Sources de financement" sheetId="2" r:id="rId2"/>
  </sheets>
  <externalReferences>
    <externalReference r:id="rId3"/>
  </externalReferences>
  <definedNames>
    <definedName name="_xlnm.Print_Area" localSheetId="0">'1. Budget'!$A$1:$L$83</definedName>
    <definedName name="_xlnm.Print_Titles" localSheetId="0">'1. Budget'!$2:$4</definedName>
    <definedName name="total_cost">'[1]Worksheet 1 Project budget'!$E$56</definedName>
    <definedName name="total_cost_y1">'[1]Worksheet 1 Project budget'!$I$56</definedName>
  </definedNames>
  <calcPr calcId="152510"/>
</workbook>
</file>

<file path=xl/calcChain.xml><?xml version="1.0" encoding="utf-8"?>
<calcChain xmlns="http://schemas.openxmlformats.org/spreadsheetml/2006/main">
  <c r="I19" i="2" l="1"/>
  <c r="I16" i="2"/>
  <c r="I13" i="2"/>
  <c r="I11" i="2"/>
  <c r="H8" i="2"/>
  <c r="I8" i="2"/>
  <c r="D44" i="1"/>
  <c r="E44" i="1"/>
  <c r="D45" i="1"/>
  <c r="E45" i="1"/>
  <c r="E46" i="1"/>
  <c r="E47" i="1"/>
  <c r="E48" i="1"/>
  <c r="E49" i="1"/>
  <c r="E50" i="1"/>
  <c r="E51" i="1"/>
  <c r="E53" i="1"/>
  <c r="E54" i="1"/>
  <c r="E55" i="1"/>
  <c r="E56" i="1"/>
  <c r="E57" i="1"/>
  <c r="E58" i="1"/>
  <c r="E59" i="1"/>
  <c r="E60" i="1"/>
  <c r="E61" i="1"/>
  <c r="E62" i="1"/>
  <c r="E63" i="1"/>
  <c r="E64" i="1"/>
  <c r="E65" i="1"/>
  <c r="E37" i="1"/>
  <c r="E38" i="1"/>
  <c r="E39" i="1"/>
  <c r="E40" i="1"/>
  <c r="E30" i="1"/>
  <c r="E31" i="1"/>
  <c r="E32" i="1"/>
  <c r="E33" i="1"/>
  <c r="E34" i="1"/>
  <c r="E25" i="1"/>
  <c r="E26" i="1"/>
  <c r="E27" i="1"/>
  <c r="E21" i="1"/>
  <c r="E22" i="1"/>
  <c r="E8" i="1"/>
  <c r="E9" i="1"/>
  <c r="E11" i="1"/>
  <c r="E12" i="1"/>
  <c r="E13" i="1"/>
  <c r="E15" i="1"/>
  <c r="E16" i="1"/>
  <c r="E17" i="1"/>
  <c r="E18" i="1"/>
  <c r="E67" i="1"/>
  <c r="K68" i="1"/>
  <c r="K64" i="1"/>
  <c r="K63" i="1"/>
  <c r="K62" i="1"/>
  <c r="K61" i="1"/>
  <c r="K60" i="1"/>
  <c r="K59" i="1"/>
  <c r="K58" i="1"/>
  <c r="K57" i="1"/>
  <c r="K56" i="1"/>
  <c r="K55" i="1"/>
  <c r="K54" i="1"/>
  <c r="K53" i="1"/>
  <c r="K51" i="1"/>
  <c r="K50" i="1"/>
  <c r="K49" i="1"/>
  <c r="K48" i="1"/>
  <c r="K47" i="1"/>
  <c r="K46" i="1"/>
  <c r="J45" i="1"/>
  <c r="K45" i="1"/>
  <c r="J44" i="1"/>
  <c r="K44" i="1"/>
  <c r="K39" i="1"/>
  <c r="K38" i="1"/>
  <c r="K37" i="1"/>
  <c r="K40" i="1"/>
  <c r="K33" i="1"/>
  <c r="K32" i="1"/>
  <c r="K31" i="1"/>
  <c r="K30" i="1"/>
  <c r="K34" i="1"/>
  <c r="K26" i="1"/>
  <c r="K25" i="1"/>
  <c r="K27" i="1"/>
  <c r="K21" i="1"/>
  <c r="K22" i="1"/>
  <c r="K17" i="1"/>
  <c r="K16" i="1"/>
  <c r="K15" i="1"/>
  <c r="K13" i="1"/>
  <c r="K12" i="1"/>
  <c r="K11" i="1"/>
  <c r="K9" i="1"/>
  <c r="K8" i="1"/>
  <c r="K18" i="1"/>
  <c r="H64" i="1"/>
  <c r="H51" i="1"/>
  <c r="H67" i="1"/>
  <c r="H68" i="1"/>
  <c r="H69" i="1"/>
  <c r="H8" i="1"/>
  <c r="H9" i="1"/>
  <c r="H10" i="1"/>
  <c r="H11" i="1"/>
  <c r="H12" i="1"/>
  <c r="H13" i="1"/>
  <c r="H14" i="1"/>
  <c r="H15" i="1"/>
  <c r="H16" i="1"/>
  <c r="H26" i="1"/>
  <c r="H27" i="1"/>
  <c r="H29" i="1"/>
  <c r="H30" i="1"/>
  <c r="H31" i="1"/>
  <c r="H32" i="1"/>
  <c r="H33" i="1"/>
  <c r="H34" i="1"/>
  <c r="H36" i="1"/>
  <c r="H37" i="1"/>
  <c r="H38" i="1"/>
  <c r="H39" i="1"/>
  <c r="H40" i="1"/>
  <c r="H42" i="1"/>
  <c r="H43" i="1"/>
  <c r="H44" i="1"/>
  <c r="H45" i="1"/>
  <c r="H46" i="1"/>
  <c r="H47" i="1"/>
  <c r="H48" i="1"/>
  <c r="H49" i="1"/>
  <c r="H50" i="1"/>
  <c r="H52" i="1"/>
  <c r="H53" i="1"/>
  <c r="H54" i="1"/>
  <c r="H55" i="1"/>
  <c r="H56" i="1"/>
  <c r="H57" i="1"/>
  <c r="H58" i="1"/>
  <c r="H59" i="1"/>
  <c r="H21" i="1"/>
  <c r="H22" i="1"/>
  <c r="H17" i="1"/>
  <c r="H61" i="1"/>
  <c r="K65" i="1"/>
  <c r="K67" i="1"/>
  <c r="E68" i="1"/>
  <c r="E69" i="1"/>
  <c r="E70" i="1"/>
  <c r="E71" i="1"/>
  <c r="L68" i="1"/>
  <c r="L67" i="1"/>
  <c r="L69" i="1"/>
  <c r="K69" i="1"/>
</calcChain>
</file>

<file path=xl/sharedStrings.xml><?xml version="1.0" encoding="utf-8"?>
<sst xmlns="http://schemas.openxmlformats.org/spreadsheetml/2006/main" count="157" uniqueCount="121">
  <si>
    <t>Convention de contribution n°FED/2010/244-435</t>
  </si>
  <si>
    <t>Budget modifié - Avenant n°1 FED/2010/244435)</t>
  </si>
  <si>
    <t>Annexe III - Budget de l'Action - avenant n°1</t>
  </si>
  <si>
    <t>Toutes les années</t>
  </si>
  <si>
    <t>Modification demandée</t>
  </si>
  <si>
    <t>% Variation</t>
  </si>
  <si>
    <t>Dépenses</t>
  </si>
  <si>
    <t>Unité</t>
  </si>
  <si>
    <t># d'unités</t>
  </si>
  <si>
    <t>Coût unitaire (en EUR)</t>
  </si>
  <si>
    <r>
      <t xml:space="preserve">Coûts (en EUR) </t>
    </r>
    <r>
      <rPr>
        <b/>
        <vertAlign val="superscript"/>
        <sz val="8"/>
        <rFont val="Arial"/>
        <family val="2"/>
      </rPr>
      <t>3</t>
    </r>
  </si>
  <si>
    <t>Coûts (en EUR)</t>
  </si>
  <si>
    <t>1. Ressources humaines</t>
  </si>
  <si>
    <t>1.1 Salaires du personnel local</t>
  </si>
  <si>
    <t xml:space="preserve">   1.1.1 Technique</t>
  </si>
  <si>
    <t>Coordonnateur en developpement communautaire (SB4)</t>
  </si>
  <si>
    <t>Par mois</t>
  </si>
  <si>
    <t>Chargé en suivi et evaluation (SC6)</t>
  </si>
  <si>
    <t xml:space="preserve">   1.1.2 Administratif/ personnel de soutien</t>
  </si>
  <si>
    <t>Assistant administratif et financier (SC6)</t>
  </si>
  <si>
    <t>Planton</t>
  </si>
  <si>
    <t xml:space="preserve">Chauffeurs (2) </t>
  </si>
  <si>
    <t>1.2. Salaires personnel international</t>
  </si>
  <si>
    <t>Conseiller Technique principal (P3)</t>
  </si>
  <si>
    <t>Expert en planification locale (VNU International)</t>
  </si>
  <si>
    <t xml:space="preserve">1.3. Perdiems  pour missions/voyages assignés à l'action au niveau local </t>
  </si>
  <si>
    <t>Per diem</t>
  </si>
  <si>
    <t>Sous-total Ressources humaines</t>
  </si>
  <si>
    <t>2.Voyages</t>
  </si>
  <si>
    <t>2.1. Voyages internationaux (C1)</t>
  </si>
  <si>
    <t>Par vol</t>
  </si>
  <si>
    <t>Sous-total Voyages</t>
  </si>
  <si>
    <t>3. Equipement, matériel et fournitures</t>
  </si>
  <si>
    <t>3.1 Achat de véhicules (C1)</t>
  </si>
  <si>
    <t>Par véhicule</t>
  </si>
  <si>
    <t>3.2 Mobilier, matériel d'ordinateur (C1)</t>
  </si>
  <si>
    <t>Lump sum</t>
  </si>
  <si>
    <t>Sous-total Matériel et fournitures</t>
  </si>
  <si>
    <t>4. Bureau local</t>
  </si>
  <si>
    <t>4.1 Coût des véhicules -carburant &amp; entretien &amp; assurances (2) (C1)</t>
  </si>
  <si>
    <t>4.2 Location de bureaux (25%) (C1)</t>
  </si>
  <si>
    <t>4.3 Consommables  - Fournitures de bureau (C1)</t>
  </si>
  <si>
    <t>4.4 Autres services (tél/fax, électricité/chauffage, maintenance)</t>
  </si>
  <si>
    <t>Sous-total Bureau local</t>
  </si>
  <si>
    <t>5. Autres coûts, services</t>
  </si>
  <si>
    <t>5.1 Rapports et publication</t>
  </si>
  <si>
    <t>Lump Sum</t>
  </si>
  <si>
    <t>5.2 Coûts de vérification prévoir des audits intermédiaires, i.e. avec chaque demande de paiement)</t>
  </si>
  <si>
    <t>5.3 Actions de visibilité</t>
  </si>
  <si>
    <t>Sous-total autres coûts, services</t>
  </si>
  <si>
    <t>6. Autre</t>
  </si>
  <si>
    <t>6.1. Appui à la coordination  (C1)</t>
  </si>
  <si>
    <t xml:space="preserve"> </t>
  </si>
  <si>
    <t>6.1.1 Réunion de GTTP (1x/mois, 16 personnes à 6€ max.)</t>
  </si>
  <si>
    <t>réunion</t>
  </si>
  <si>
    <t>6.1.2 Mission nationale au  terrain  (1x/mois, 7 personnes à 15€ max.)</t>
  </si>
  <si>
    <t>Mission</t>
  </si>
  <si>
    <t>6.1.3 Mission provinciale au terrain (1x/mois, 16 personnes à 6€ max.)</t>
  </si>
  <si>
    <t>6.1.4 Réunion de coordination générale/partenaires (15 Personne)</t>
  </si>
  <si>
    <t>6.1.5 Équipements (moto aux Directions du plan)</t>
  </si>
  <si>
    <t>moto</t>
  </si>
  <si>
    <t xml:space="preserve">6.1.6 Renforcement capacités agents provinciaux </t>
  </si>
  <si>
    <t>Formation</t>
  </si>
  <si>
    <t xml:space="preserve">6.2 Évaluation des capacités des acteurs locaux </t>
  </si>
  <si>
    <t>Etude</t>
  </si>
  <si>
    <t>6.3 Réhabilitation des infrastructures socioéconomiques (pistes rurales, marchés).</t>
  </si>
  <si>
    <t>Contrat</t>
  </si>
  <si>
    <t xml:space="preserve">6.4 Financement en entreprenariat local &amp; AGR – microprojet </t>
  </si>
  <si>
    <t>6.4.1. Études des opportunités (est.)</t>
  </si>
  <si>
    <t>6.4.2. Formation en métiers (est.)</t>
  </si>
  <si>
    <t>6.4.3. Équipement et matériel de démarrage (est.)</t>
  </si>
  <si>
    <t>6.4.4. Sous contrat (est.)</t>
  </si>
  <si>
    <t>6.4.5. Suivi/supervision/accompagnement (est.)</t>
  </si>
  <si>
    <t>6.5. Renforcement des capacités en techniques de transformation et de conservations des produits agricoles</t>
  </si>
  <si>
    <t>associations</t>
  </si>
  <si>
    <t>6.6 Renforcement specifique du demarrage des micro projets productifs</t>
  </si>
  <si>
    <t>6.7 Reboisement en projet HIMO (2 projet*village)</t>
  </si>
  <si>
    <t>Projet</t>
  </si>
  <si>
    <t>6.8 Campagnes de promotion sur la cohesion sociale (1  2 campagne*village)</t>
  </si>
  <si>
    <t>Campagne</t>
  </si>
  <si>
    <t xml:space="preserve">6.9. Etudes/analyses liées au foncier - diagnostics socio-fonciers (1/commune) </t>
  </si>
  <si>
    <t>Etude- diagnostic</t>
  </si>
  <si>
    <t>6.10. Réhabilitation des maisons des anciens villages</t>
  </si>
  <si>
    <t>Maison</t>
  </si>
  <si>
    <t>6.11. Construction et équipement de 4 centres jeunes</t>
  </si>
  <si>
    <t>Centre</t>
  </si>
  <si>
    <t>Sous-total Autre</t>
  </si>
  <si>
    <t>7.  Sous-total Coûts directs éligibles de l'Action (1.-6.)</t>
  </si>
  <si>
    <t>8. Provision pour imprévus (maximum 5 % de 7, sous-total des coûts directs éligibles de l'Action)</t>
  </si>
  <si>
    <t>9. Total Coûts directs éligibles de l'Action (7.+ 8.)</t>
  </si>
  <si>
    <t>10. Coûts administratifs (maximum 7 % de 9 - total des coûts directs éligibles de l'Action)</t>
  </si>
  <si>
    <t>11. Total des coûts éligibles (9 +10)</t>
  </si>
  <si>
    <t xml:space="preserve">1. Le Budget doit couvrir la totalité des coûts éligibles de l'Action, et non pas seulement la contribution de la Commission européenne. La description des articles doit être suffisamment détaillée et doit montrer chacune de leurs composantes principales. Le nombre d'unités et le taux unitaire doivent être précisés pour chaque composante en fonction des indications fournies. </t>
  </si>
  <si>
    <t>2. Cette section doit être complétée si l'Action est à mettre en œuvre pendant une période de plus de 12 mois</t>
  </si>
  <si>
    <t>3. Si l'administration contractante n'est pas la Commission européenne, le budget peut être établi en euro ou dans la monnaie du pays de l'administration contractante. Les coûts et les taux unitaires sont arrondis au centime d'euro le plus proche.</t>
  </si>
  <si>
    <t>4. Si le personnel n'est pas affecté à temps plein à l'Action, le pourcentage doit être indiqué à côté de la description du poste, et reflété dans le nombre d'unité (et non pas dans le taux unitaire).</t>
  </si>
  <si>
    <t>5. Indiquer les pays où les per diems sont encourus, et les taux applicables (qui ne doivent pas excéder les barêmes approuvés par la Commission européenne). Si l'information n'est pas disponible, veuillez introduire un montant maximal indicatif. Les per diems couvrent le logement, les repas, les frais de transport à l'intérieur du lieu de mission et les menues dépenses.</t>
  </si>
  <si>
    <t>6. Les coûts liés à la compensation des émissions CO2 pour les voyages aériens peuvent être inclus. Cette compensation sera réalisée en supportant des projets MDP/"Gold Standard" (la preuve doit être mentionnée dans les pièces justificatives) ou via les programmes des compagnies aériennes, le cas échéant.</t>
  </si>
  <si>
    <t>7. Coûts d'acquisition et de location</t>
  </si>
  <si>
    <t>8. Détailler. Les montants forfaitaires ne sont pas acceptés.</t>
  </si>
  <si>
    <t>9. N'indiquer qu'en cas de sous-traitance totale.</t>
  </si>
  <si>
    <t>10. les termes de référence de ces missions d'appuis techniques devront être soumis pour approbation à la CELON et à la DUE, qui devront également approuver la mobilisation</t>
  </si>
  <si>
    <t>Nota bene: Le bénéficiaire est seul responsable de l'exactitude de l'information financière fournie dans ces tableaux</t>
  </si>
  <si>
    <t xml:space="preserve"> Sources de financement attendues</t>
  </si>
  <si>
    <t>Montant</t>
  </si>
  <si>
    <t>Pourcentage</t>
  </si>
  <si>
    <t xml:space="preserve">EUR </t>
  </si>
  <si>
    <t>du total</t>
  </si>
  <si>
    <t xml:space="preserve">  </t>
  </si>
  <si>
    <t>%</t>
  </si>
  <si>
    <t xml:space="preserve">Contribution financière du demandeur </t>
  </si>
  <si>
    <t>Contribution requise de la Commission /du FED dans cette demande</t>
  </si>
  <si>
    <t>Contribution(s) d'autres institutions européennes ou des Etats membres</t>
  </si>
  <si>
    <t>Nom</t>
  </si>
  <si>
    <t>Conditions</t>
  </si>
  <si>
    <t>Contributions d'autres organisations</t>
  </si>
  <si>
    <t>TOTAL DES CONTRIBUTIONS</t>
  </si>
  <si>
    <t>`</t>
  </si>
  <si>
    <t xml:space="preserve">Revenu direct de l'Action  </t>
  </si>
  <si>
    <t>(à insérer si prévu par les lignes directrices: contribution en nature)</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</si>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</sst>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quot;€&quot;_-;\-* #,##0.00\ &quot;€&quot;_-;_-* &quot;-&quot;??\ &quot;€&quot;_-;_-@_-"/>
    <numFmt numFmtId="165" formatCode="_-* #,##0\ &quot;€&quot;_-;\-* #,##0\ &quot;€&quot;_-;_-* &quot;-&quot;??\ &quot;€&quot;_-;_-@_-"/>
    <numFmt numFmtId="166" formatCode="#,##0.00000000"/>
  </numFmts>
  <fonts count="17">
    <font>
      <sz val="10"/>
      <name val="Arial"/>
    </font>
    <font>
      <b/>
      <sz val="10"/>
      <name val="Arial"/>
      <family val="2"/>
    </font>
    <font>
      <i/>
      <sz val="10"/>
      <name val="Arial"/>
      <family val="2"/>
    </font>
    <font>
      <b/>
      <sz val="12"/>
      <name val="Arial"/>
      <family val="2"/>
    </font>
    <font>
      <sz val="10"/>
      <name val="Arial"/>
      <family val="2"/>
    </font>
    <font>
      <sz val="8"/>
      <name val="Arial"/>
      <family val="2"/>
    </font>
    <font>
      <b/>
      <vertAlign val="superscript"/>
      <sz val="8"/>
      <name val="Arial"/>
      <family val="2"/>
    </font>
    <font>
      <sz val="10"/>
      <color indexed="9"/>
      <name val="Arial"/>
      <family val="2"/>
    </font>
    <font>
      <b/>
      <sz val="8"/>
      <name val="Arial"/>
      <family val="2"/>
    </font>
    <font>
      <b/>
      <i/>
      <sz val="8"/>
      <name val="Arial"/>
      <family val="2"/>
    </font>
    <font>
      <i/>
      <sz val="8"/>
      <name val="Arial"/>
      <family val="2"/>
    </font>
    <font>
      <sz val="10"/>
      <name val="Arial"/>
      <family val="2"/>
    </font>
    <font>
      <b/>
      <sz val="10"/>
      <color indexed="8"/>
      <name val="Arial"/>
      <family val="2"/>
    </font>
    <font>
      <sz val="10"/>
      <color indexed="8"/>
      <name val="Arial"/>
      <family val="2"/>
    </font>
    <font>
      <b/>
      <i/>
      <sz val="10"/>
      <color indexed="8"/>
      <name val="Arial"/>
      <family val="2"/>
    </font>
    <font>
      <i/>
      <sz val="10"/>
      <color indexed="8"/>
      <name val="Arial"/>
      <family val="2"/>
    </font>
    <font>
      <b/>
      <sz val="8"/>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164" fontId="11" fillId="0" borderId="0" applyFont="0" applyFill="0" applyBorder="0" applyAlignment="0" applyProtection="0"/>
    <xf numFmtId="0" fontId="4" fillId="0" borderId="0"/>
  </cellStyleXfs>
  <cellXfs count="224">
    <xf numFmtId="0" fontId="0" fillId="0" borderId="0" xfId="0"/>
    <xf numFmtId="0" fontId="0" fillId="0" borderId="0" xfId="0" applyAlignment="1">
      <alignment wrapText="1"/>
    </xf>
    <xf numFmtId="4" fontId="0" fillId="0" borderId="0" xfId="0" applyNumberFormat="1"/>
    <xf numFmtId="0" fontId="8" fillId="2" borderId="1" xfId="0" applyFont="1" applyFill="1" applyBorder="1" applyAlignment="1">
      <alignment horizontal="center"/>
    </xf>
    <xf numFmtId="0" fontId="5" fillId="0" borderId="0" xfId="0" applyFont="1" applyFill="1"/>
    <xf numFmtId="4" fontId="8" fillId="0" borderId="2" xfId="0" applyNumberFormat="1" applyFont="1" applyBorder="1"/>
    <xf numFmtId="4" fontId="8" fillId="2" borderId="3" xfId="0" applyNumberFormat="1" applyFont="1" applyFill="1" applyBorder="1"/>
    <xf numFmtId="0" fontId="5" fillId="0" borderId="0" xfId="0" applyFont="1"/>
    <xf numFmtId="4" fontId="8" fillId="0" borderId="4" xfId="0" applyNumberFormat="1" applyFont="1" applyBorder="1"/>
    <xf numFmtId="4" fontId="8" fillId="2" borderId="5" xfId="0" applyNumberFormat="1" applyFont="1" applyFill="1" applyBorder="1"/>
    <xf numFmtId="0" fontId="5" fillId="0" borderId="4" xfId="0" applyFont="1" applyBorder="1"/>
    <xf numFmtId="4" fontId="5" fillId="0" borderId="4" xfId="0" applyNumberFormat="1" applyFont="1" applyBorder="1"/>
    <xf numFmtId="4" fontId="5" fillId="2" borderId="5" xfId="0" applyNumberFormat="1" applyFont="1" applyFill="1" applyBorder="1"/>
    <xf numFmtId="0" fontId="9" fillId="2" borderId="4" xfId="0" applyFont="1" applyFill="1" applyBorder="1"/>
    <xf numFmtId="4" fontId="9" fillId="2" borderId="4" xfId="0" applyNumberFormat="1" applyFont="1" applyFill="1" applyBorder="1"/>
    <xf numFmtId="0" fontId="8" fillId="0" borderId="6" xfId="0" applyFont="1" applyFill="1" applyBorder="1" applyAlignment="1">
      <alignment wrapText="1"/>
    </xf>
    <xf numFmtId="0" fontId="9" fillId="0" borderId="6" xfId="0" applyFont="1" applyFill="1" applyBorder="1" applyAlignment="1">
      <alignment horizontal="center"/>
    </xf>
    <xf numFmtId="0" fontId="9" fillId="0" borderId="6" xfId="0" applyFont="1" applyFill="1" applyBorder="1"/>
    <xf numFmtId="4" fontId="9" fillId="0" borderId="6" xfId="0" applyNumberFormat="1" applyFont="1" applyFill="1" applyBorder="1"/>
    <xf numFmtId="4" fontId="8" fillId="0" borderId="6" xfId="0" applyNumberFormat="1" applyFont="1" applyFill="1" applyBorder="1"/>
    <xf numFmtId="4" fontId="5" fillId="0" borderId="0" xfId="0" applyNumberFormat="1" applyFont="1"/>
    <xf numFmtId="0" fontId="0" fillId="0" borderId="0" xfId="0" applyBorder="1" applyAlignment="1">
      <alignment vertical="top" wrapText="1"/>
    </xf>
    <xf numFmtId="0" fontId="0" fillId="0" borderId="0" xfId="0" applyAlignment="1">
      <alignment vertical="top" wrapText="1"/>
    </xf>
    <xf numFmtId="0" fontId="5" fillId="0" borderId="7" xfId="0" applyFont="1" applyBorder="1" applyAlignment="1">
      <alignment wrapText="1"/>
    </xf>
    <xf numFmtId="0" fontId="8" fillId="2" borderId="8" xfId="0" applyFont="1" applyFill="1" applyBorder="1" applyAlignment="1">
      <alignment horizontal="center"/>
    </xf>
    <xf numFmtId="0" fontId="8" fillId="2" borderId="9" xfId="0" applyFont="1" applyFill="1" applyBorder="1" applyAlignment="1">
      <alignment horizontal="center" wrapText="1"/>
    </xf>
    <xf numFmtId="0" fontId="8" fillId="2" borderId="10" xfId="0" applyFont="1" applyFill="1" applyBorder="1" applyAlignment="1">
      <alignment wrapText="1"/>
    </xf>
    <xf numFmtId="0" fontId="9" fillId="2" borderId="7" xfId="0" applyFont="1" applyFill="1" applyBorder="1" applyAlignment="1">
      <alignment wrapText="1"/>
    </xf>
    <xf numFmtId="0" fontId="3" fillId="0" borderId="9" xfId="0" applyFont="1" applyFill="1" applyBorder="1" applyAlignment="1">
      <alignment horizontal="left" wrapText="1"/>
    </xf>
    <xf numFmtId="0" fontId="8" fillId="0" borderId="11" xfId="0" applyFont="1" applyBorder="1"/>
    <xf numFmtId="0" fontId="8" fillId="0" borderId="12" xfId="0" applyFont="1" applyBorder="1"/>
    <xf numFmtId="0" fontId="5" fillId="0" borderId="12" xfId="0" applyFont="1" applyBorder="1"/>
    <xf numFmtId="0" fontId="9" fillId="2" borderId="12" xfId="0" applyFont="1" applyFill="1" applyBorder="1"/>
    <xf numFmtId="3" fontId="12" fillId="0" borderId="4" xfId="0" applyNumberFormat="1" applyFont="1" applyBorder="1" applyAlignment="1">
      <alignment horizontal="center" vertical="center" wrapText="1" shrinkToFit="1"/>
    </xf>
    <xf numFmtId="3" fontId="13" fillId="0" borderId="4" xfId="0" applyNumberFormat="1" applyFont="1" applyBorder="1" applyAlignment="1">
      <alignment horizontal="center" vertical="center" wrapText="1" shrinkToFit="1"/>
    </xf>
    <xf numFmtId="3" fontId="4" fillId="3" borderId="4" xfId="0" applyNumberFormat="1" applyFont="1" applyFill="1" applyBorder="1" applyAlignment="1">
      <alignment horizontal="center" vertical="center" wrapText="1" shrinkToFit="1"/>
    </xf>
    <xf numFmtId="3" fontId="14" fillId="2" borderId="4" xfId="0" applyNumberFormat="1" applyFont="1" applyFill="1" applyBorder="1" applyAlignment="1">
      <alignment horizontal="center" vertical="center" wrapText="1" shrinkToFit="1"/>
    </xf>
    <xf numFmtId="3" fontId="12" fillId="2" borderId="4" xfId="0" applyNumberFormat="1" applyFont="1" applyFill="1" applyBorder="1" applyAlignment="1">
      <alignment horizontal="center" vertical="center" wrapText="1" shrinkToFit="1"/>
    </xf>
    <xf numFmtId="0" fontId="9" fillId="0" borderId="12" xfId="0" applyFont="1" applyFill="1" applyBorder="1"/>
    <xf numFmtId="4" fontId="8" fillId="0" borderId="4" xfId="0" applyNumberFormat="1" applyFont="1" applyFill="1" applyBorder="1"/>
    <xf numFmtId="4" fontId="5" fillId="5" borderId="5" xfId="0" applyNumberFormat="1" applyFont="1" applyFill="1" applyBorder="1"/>
    <xf numFmtId="0" fontId="9" fillId="5" borderId="12" xfId="0" applyFont="1" applyFill="1" applyBorder="1"/>
    <xf numFmtId="4" fontId="9" fillId="5" borderId="4" xfId="0" applyNumberFormat="1" applyFont="1" applyFill="1" applyBorder="1"/>
    <xf numFmtId="4" fontId="9" fillId="5" borderId="5" xfId="0" applyNumberFormat="1" applyFont="1" applyFill="1" applyBorder="1"/>
    <xf numFmtId="3" fontId="14" fillId="0" borderId="4" xfId="0" applyNumberFormat="1" applyFont="1" applyFill="1" applyBorder="1" applyAlignment="1">
      <alignment horizontal="center" vertical="center" wrapText="1" shrinkToFit="1"/>
    </xf>
    <xf numFmtId="3" fontId="12" fillId="0" borderId="4" xfId="0" applyNumberFormat="1" applyFont="1" applyFill="1" applyBorder="1" applyAlignment="1">
      <alignment horizontal="center" vertical="center" wrapText="1" shrinkToFit="1"/>
    </xf>
    <xf numFmtId="4" fontId="9" fillId="0" borderId="4" xfId="0" applyNumberFormat="1" applyFont="1" applyFill="1" applyBorder="1"/>
    <xf numFmtId="3" fontId="15" fillId="2" borderId="4" xfId="0" applyNumberFormat="1" applyFont="1" applyFill="1" applyBorder="1" applyAlignment="1">
      <alignment horizontal="center" vertical="center" wrapText="1" shrinkToFit="1"/>
    </xf>
    <xf numFmtId="0" fontId="5" fillId="5" borderId="12" xfId="0" applyFont="1" applyFill="1" applyBorder="1"/>
    <xf numFmtId="4" fontId="5" fillId="5" borderId="4" xfId="0" applyNumberFormat="1" applyFont="1" applyFill="1" applyBorder="1"/>
    <xf numFmtId="3" fontId="13" fillId="3" borderId="4" xfId="0" applyNumberFormat="1" applyFont="1" applyFill="1" applyBorder="1" applyAlignment="1">
      <alignment horizontal="center" vertical="center" wrapText="1" shrinkToFit="1"/>
    </xf>
    <xf numFmtId="3" fontId="13" fillId="2" borderId="4" xfId="0" applyNumberFormat="1" applyFont="1" applyFill="1" applyBorder="1" applyAlignment="1">
      <alignment horizontal="center" vertical="center" wrapText="1" shrinkToFit="1"/>
    </xf>
    <xf numFmtId="0" fontId="10" fillId="5" borderId="12" xfId="0" applyFont="1" applyFill="1" applyBorder="1"/>
    <xf numFmtId="4" fontId="10" fillId="5" borderId="4" xfId="0" applyNumberFormat="1" applyFont="1" applyFill="1" applyBorder="1"/>
    <xf numFmtId="4" fontId="8" fillId="5" borderId="5" xfId="0" applyNumberFormat="1" applyFont="1" applyFill="1" applyBorder="1"/>
    <xf numFmtId="0" fontId="8" fillId="5" borderId="12" xfId="0" applyFont="1" applyFill="1" applyBorder="1"/>
    <xf numFmtId="4" fontId="8" fillId="5" borderId="4" xfId="0" applyNumberFormat="1" applyFont="1" applyFill="1" applyBorder="1"/>
    <xf numFmtId="4" fontId="5" fillId="2" borderId="5" xfId="0" applyNumberFormat="1" applyFont="1" applyFill="1" applyBorder="1" applyAlignment="1">
      <alignment horizontal="right"/>
    </xf>
    <xf numFmtId="43" fontId="5" fillId="0" borderId="0" xfId="0" applyNumberFormat="1" applyFont="1"/>
    <xf numFmtId="3" fontId="13" fillId="0" borderId="4" xfId="0" applyNumberFormat="1" applyFont="1" applyFill="1" applyBorder="1" applyAlignment="1">
      <alignment horizontal="justify" vertical="center" wrapText="1" shrinkToFit="1"/>
    </xf>
    <xf numFmtId="3" fontId="13" fillId="0" borderId="4" xfId="0" applyNumberFormat="1" applyFont="1" applyFill="1" applyBorder="1" applyAlignment="1">
      <alignment horizontal="center" vertical="center" wrapText="1" shrinkToFit="1"/>
    </xf>
    <xf numFmtId="3" fontId="13" fillId="0" borderId="4" xfId="0" applyNumberFormat="1" applyFont="1" applyFill="1" applyBorder="1" applyAlignment="1">
      <alignment horizontal="right" vertical="center" wrapText="1" shrinkToFit="1"/>
    </xf>
    <xf numFmtId="4" fontId="5" fillId="5" borderId="5" xfId="0" applyNumberFormat="1" applyFont="1" applyFill="1" applyBorder="1" applyAlignment="1">
      <alignment vertical="center"/>
    </xf>
    <xf numFmtId="4" fontId="5" fillId="2" borderId="5" xfId="0" applyNumberFormat="1" applyFont="1" applyFill="1" applyBorder="1" applyAlignment="1">
      <alignment vertical="center"/>
    </xf>
    <xf numFmtId="4" fontId="16" fillId="0" borderId="6" xfId="0" applyNumberFormat="1" applyFont="1" applyFill="1" applyBorder="1"/>
    <xf numFmtId="0" fontId="3" fillId="0" borderId="0" xfId="2" applyFont="1" applyAlignment="1">
      <alignment horizontal="left"/>
    </xf>
    <xf numFmtId="0" fontId="4" fillId="0" borderId="0" xfId="2"/>
    <xf numFmtId="0" fontId="1" fillId="0" borderId="0" xfId="2" applyFont="1" applyAlignment="1">
      <alignment horizontal="left"/>
    </xf>
    <xf numFmtId="0" fontId="4" fillId="0" borderId="0" xfId="2" applyFont="1"/>
    <xf numFmtId="0" fontId="1" fillId="0" borderId="13" xfId="2" applyFont="1" applyBorder="1" applyAlignment="1">
      <alignment horizontal="left"/>
    </xf>
    <xf numFmtId="0" fontId="4" fillId="0" borderId="14" xfId="2" applyFont="1" applyBorder="1"/>
    <xf numFmtId="0" fontId="4" fillId="0" borderId="14" xfId="2" applyBorder="1"/>
    <xf numFmtId="0" fontId="4" fillId="2" borderId="14" xfId="2" applyFont="1" applyFill="1" applyBorder="1" applyAlignment="1">
      <alignment horizontal="center"/>
    </xf>
    <xf numFmtId="0" fontId="4" fillId="2" borderId="15" xfId="2" applyFont="1" applyFill="1" applyBorder="1" applyAlignment="1">
      <alignment horizontal="center"/>
    </xf>
    <xf numFmtId="0" fontId="1" fillId="0" borderId="16" xfId="2" applyFont="1" applyBorder="1" applyAlignment="1">
      <alignment horizontal="left"/>
    </xf>
    <xf numFmtId="0" fontId="4" fillId="0" borderId="17" xfId="2" applyFont="1" applyBorder="1"/>
    <xf numFmtId="0" fontId="4" fillId="0" borderId="17" xfId="2" applyBorder="1"/>
    <xf numFmtId="0" fontId="4" fillId="2" borderId="17" xfId="2" applyFont="1" applyFill="1" applyBorder="1" applyAlignment="1">
      <alignment horizontal="center"/>
    </xf>
    <xf numFmtId="0" fontId="4" fillId="2" borderId="18" xfId="2" applyFont="1" applyFill="1" applyBorder="1" applyAlignment="1">
      <alignment horizontal="center"/>
    </xf>
    <xf numFmtId="0" fontId="1" fillId="0" borderId="19" xfId="2" applyFont="1" applyBorder="1" applyAlignment="1">
      <alignment horizontal="left"/>
    </xf>
    <xf numFmtId="0" fontId="4" fillId="0" borderId="20" xfId="2" applyFont="1" applyBorder="1"/>
    <xf numFmtId="0" fontId="4" fillId="0" borderId="20" xfId="2" applyBorder="1"/>
    <xf numFmtId="0" fontId="4" fillId="2" borderId="20" xfId="2" applyFont="1" applyFill="1" applyBorder="1" applyAlignment="1">
      <alignment horizontal="center"/>
    </xf>
    <xf numFmtId="0" fontId="4" fillId="2" borderId="21" xfId="2" applyFont="1" applyFill="1" applyBorder="1" applyAlignment="1">
      <alignment horizontal="center"/>
    </xf>
    <xf numFmtId="0" fontId="2" fillId="0" borderId="12" xfId="2" applyFont="1" applyBorder="1"/>
    <xf numFmtId="0" fontId="2" fillId="0" borderId="4" xfId="2" applyFont="1" applyBorder="1"/>
    <xf numFmtId="0" fontId="4" fillId="0" borderId="4" xfId="2" applyFont="1" applyBorder="1"/>
    <xf numFmtId="0" fontId="4" fillId="2" borderId="4" xfId="2" applyFont="1" applyFill="1" applyBorder="1"/>
    <xf numFmtId="10" fontId="4" fillId="2" borderId="5" xfId="2" applyNumberFormat="1" applyFont="1" applyFill="1" applyBorder="1" applyProtection="1"/>
    <xf numFmtId="0" fontId="4" fillId="0" borderId="11" xfId="2" applyFont="1" applyBorder="1"/>
    <xf numFmtId="0" fontId="4" fillId="0" borderId="2" xfId="2" applyFont="1" applyBorder="1"/>
    <xf numFmtId="0" fontId="4" fillId="0" borderId="2" xfId="2" applyBorder="1"/>
    <xf numFmtId="0" fontId="4" fillId="2" borderId="2" xfId="2" applyFill="1" applyBorder="1"/>
    <xf numFmtId="10" fontId="4" fillId="2" borderId="3" xfId="2" applyNumberFormat="1" applyFill="1" applyBorder="1"/>
    <xf numFmtId="0" fontId="4" fillId="0" borderId="12" xfId="2" applyFont="1" applyBorder="1"/>
    <xf numFmtId="0" fontId="4" fillId="0" borderId="4" xfId="2" applyFont="1" applyFill="1" applyBorder="1"/>
    <xf numFmtId="0" fontId="7" fillId="0" borderId="4" xfId="2" applyFont="1" applyFill="1" applyBorder="1"/>
    <xf numFmtId="3" fontId="4" fillId="2" borderId="4" xfId="2" applyNumberFormat="1" applyFont="1" applyFill="1" applyBorder="1"/>
    <xf numFmtId="10" fontId="4" fillId="2" borderId="5" xfId="2" applyNumberFormat="1" applyFont="1" applyFill="1" applyBorder="1" applyProtection="1">
      <protection locked="0"/>
    </xf>
    <xf numFmtId="3" fontId="4" fillId="0" borderId="0" xfId="2" applyNumberFormat="1" applyFont="1"/>
    <xf numFmtId="10" fontId="4" fillId="0" borderId="0" xfId="2" applyNumberFormat="1" applyFont="1"/>
    <xf numFmtId="4" fontId="4" fillId="2" borderId="4" xfId="2" applyNumberFormat="1" applyFont="1" applyFill="1" applyBorder="1"/>
    <xf numFmtId="3" fontId="1" fillId="0" borderId="0" xfId="2" applyNumberFormat="1" applyFont="1"/>
    <xf numFmtId="166" fontId="4" fillId="0" borderId="0" xfId="2" applyNumberFormat="1" applyFont="1"/>
    <xf numFmtId="10" fontId="4" fillId="2" borderId="22" xfId="2" applyNumberFormat="1" applyFont="1" applyFill="1" applyBorder="1" applyProtection="1"/>
    <xf numFmtId="0" fontId="4" fillId="0" borderId="23" xfId="2" applyFont="1" applyBorder="1"/>
    <xf numFmtId="0" fontId="4" fillId="0" borderId="24" xfId="2" applyFont="1" applyBorder="1"/>
    <xf numFmtId="0" fontId="4" fillId="0" borderId="24" xfId="2" applyFont="1" applyFill="1" applyBorder="1"/>
    <xf numFmtId="4" fontId="4" fillId="2" borderId="24" xfId="2" applyNumberFormat="1" applyFont="1" applyFill="1" applyBorder="1"/>
    <xf numFmtId="0" fontId="4" fillId="4" borderId="12" xfId="2" applyFont="1" applyFill="1" applyBorder="1"/>
    <xf numFmtId="0" fontId="4" fillId="4" borderId="4" xfId="2" applyFont="1" applyFill="1" applyBorder="1"/>
    <xf numFmtId="0" fontId="7" fillId="4" borderId="4" xfId="2" applyFont="1" applyFill="1" applyBorder="1"/>
    <xf numFmtId="0" fontId="4" fillId="2" borderId="24" xfId="2" applyFont="1" applyFill="1" applyBorder="1"/>
    <xf numFmtId="10" fontId="4" fillId="2" borderId="5" xfId="2" applyNumberFormat="1" applyFill="1" applyBorder="1" applyProtection="1"/>
    <xf numFmtId="0" fontId="4" fillId="0" borderId="19" xfId="2" applyFont="1" applyBorder="1"/>
    <xf numFmtId="4" fontId="4" fillId="2" borderId="20" xfId="2" applyNumberFormat="1" applyFont="1" applyFill="1" applyBorder="1"/>
    <xf numFmtId="10" fontId="1" fillId="2" borderId="25" xfId="2" applyNumberFormat="1" applyFont="1" applyFill="1" applyBorder="1" applyProtection="1"/>
    <xf numFmtId="0" fontId="4" fillId="0" borderId="0" xfId="2" applyFont="1" applyBorder="1"/>
    <xf numFmtId="10" fontId="4" fillId="0" borderId="0" xfId="2" applyNumberFormat="1" applyProtection="1"/>
    <xf numFmtId="0" fontId="4" fillId="0" borderId="0" xfId="2" applyFill="1"/>
    <xf numFmtId="3" fontId="12" fillId="0" borderId="26" xfId="0" applyNumberFormat="1" applyFont="1" applyBorder="1" applyAlignment="1">
      <alignment horizontal="justify" wrapText="1" shrinkToFit="1"/>
    </xf>
    <xf numFmtId="3" fontId="13" fillId="0" borderId="26" xfId="0" applyNumberFormat="1" applyFont="1" applyBorder="1" applyAlignment="1">
      <alignment horizontal="justify" wrapText="1" shrinkToFit="1"/>
    </xf>
    <xf numFmtId="3" fontId="4" fillId="3" borderId="26" xfId="0" applyNumberFormat="1" applyFont="1" applyFill="1" applyBorder="1" applyAlignment="1">
      <alignment horizontal="justify" vertical="center" wrapText="1" shrinkToFit="1"/>
    </xf>
    <xf numFmtId="3" fontId="13" fillId="0" borderId="26" xfId="0" applyNumberFormat="1" applyFont="1" applyBorder="1" applyAlignment="1">
      <alignment horizontal="justify" vertical="top" wrapText="1" shrinkToFit="1"/>
    </xf>
    <xf numFmtId="3" fontId="14" fillId="2" borderId="26" xfId="0" applyNumberFormat="1" applyFont="1" applyFill="1" applyBorder="1" applyAlignment="1">
      <alignment horizontal="justify" wrapText="1" shrinkToFit="1"/>
    </xf>
    <xf numFmtId="3" fontId="14" fillId="0" borderId="26" xfId="0" applyNumberFormat="1" applyFont="1" applyFill="1" applyBorder="1" applyAlignment="1">
      <alignment horizontal="justify" wrapText="1" shrinkToFit="1"/>
    </xf>
    <xf numFmtId="3" fontId="14" fillId="2" borderId="26" xfId="0" applyNumberFormat="1" applyFont="1" applyFill="1" applyBorder="1" applyAlignment="1">
      <alignment horizontal="justify" vertical="center" wrapText="1" shrinkToFit="1"/>
    </xf>
    <xf numFmtId="3" fontId="12" fillId="0" borderId="26" xfId="0" applyNumberFormat="1" applyFont="1" applyBorder="1" applyAlignment="1">
      <alignment horizontal="justify" vertical="center" wrapText="1" shrinkToFit="1"/>
    </xf>
    <xf numFmtId="3" fontId="13" fillId="0" borderId="26" xfId="0" applyNumberFormat="1" applyFont="1" applyBorder="1" applyAlignment="1">
      <alignment horizontal="justify" vertical="center" wrapText="1" shrinkToFit="1"/>
    </xf>
    <xf numFmtId="3" fontId="13" fillId="3" borderId="26" xfId="0" applyNumberFormat="1" applyFont="1" applyFill="1" applyBorder="1" applyAlignment="1">
      <alignment horizontal="justify" vertical="center" wrapText="1" shrinkToFit="1"/>
    </xf>
    <xf numFmtId="3" fontId="13" fillId="0" borderId="26" xfId="0" applyNumberFormat="1" applyFont="1" applyFill="1" applyBorder="1" applyAlignment="1">
      <alignment horizontal="justify" vertical="center" wrapText="1" shrinkToFit="1"/>
    </xf>
    <xf numFmtId="3" fontId="12" fillId="2" borderId="26" xfId="0" applyNumberFormat="1" applyFont="1" applyFill="1" applyBorder="1" applyAlignment="1">
      <alignment horizontal="justify" vertical="center" wrapText="1" shrinkToFit="1"/>
    </xf>
    <xf numFmtId="3" fontId="12" fillId="2" borderId="26" xfId="0" applyNumberFormat="1" applyFont="1" applyFill="1" applyBorder="1" applyAlignment="1">
      <alignment horizontal="justify" wrapText="1" shrinkToFit="1"/>
    </xf>
    <xf numFmtId="3" fontId="13" fillId="3" borderId="26" xfId="0" applyNumberFormat="1" applyFont="1" applyFill="1" applyBorder="1" applyAlignment="1">
      <alignment horizontal="justify" wrapText="1" shrinkToFit="1"/>
    </xf>
    <xf numFmtId="165" fontId="13" fillId="2" borderId="27" xfId="1" applyNumberFormat="1" applyFont="1" applyFill="1" applyBorder="1" applyAlignment="1">
      <alignment horizontal="center" vertical="center" wrapText="1" shrinkToFit="1"/>
    </xf>
    <xf numFmtId="165" fontId="13" fillId="2" borderId="27" xfId="1" applyNumberFormat="1" applyFont="1" applyFill="1" applyBorder="1" applyAlignment="1">
      <alignment horizontal="right" vertical="center" wrapText="1" shrinkToFit="1"/>
    </xf>
    <xf numFmtId="165" fontId="13" fillId="5" borderId="27" xfId="1" applyNumberFormat="1" applyFont="1" applyFill="1" applyBorder="1" applyAlignment="1">
      <alignment horizontal="right" vertical="center" wrapText="1" shrinkToFit="1"/>
    </xf>
    <xf numFmtId="165" fontId="12" fillId="2" borderId="27" xfId="1" applyNumberFormat="1" applyFont="1" applyFill="1" applyBorder="1" applyAlignment="1">
      <alignment horizontal="right" vertical="center" wrapText="1" shrinkToFit="1"/>
    </xf>
    <xf numFmtId="165" fontId="12" fillId="5" borderId="27" xfId="1" applyNumberFormat="1" applyFont="1" applyFill="1" applyBorder="1" applyAlignment="1">
      <alignment horizontal="right" vertical="center" wrapText="1" shrinkToFit="1"/>
    </xf>
    <xf numFmtId="4" fontId="8" fillId="2" borderId="28" xfId="0" applyNumberFormat="1" applyFont="1" applyFill="1" applyBorder="1"/>
    <xf numFmtId="4" fontId="5" fillId="2" borderId="28" xfId="0" applyNumberFormat="1" applyFont="1" applyFill="1" applyBorder="1"/>
    <xf numFmtId="3" fontId="12" fillId="0" borderId="12" xfId="0" applyNumberFormat="1" applyFont="1" applyBorder="1" applyAlignment="1">
      <alignment horizontal="justify" wrapText="1" shrinkToFit="1"/>
    </xf>
    <xf numFmtId="3" fontId="12" fillId="0" borderId="5" xfId="0" applyNumberFormat="1" applyFont="1" applyBorder="1" applyAlignment="1">
      <alignment horizontal="center" vertical="center" wrapText="1" shrinkToFit="1"/>
    </xf>
    <xf numFmtId="3" fontId="13" fillId="0" borderId="12" xfId="0" applyNumberFormat="1" applyFont="1" applyBorder="1" applyAlignment="1">
      <alignment horizontal="justify" wrapText="1" shrinkToFit="1"/>
    </xf>
    <xf numFmtId="3" fontId="13" fillId="0" borderId="5" xfId="0" applyNumberFormat="1" applyFont="1" applyBorder="1" applyAlignment="1">
      <alignment horizontal="center" vertical="center" wrapText="1" shrinkToFit="1"/>
    </xf>
    <xf numFmtId="3" fontId="4" fillId="3" borderId="12" xfId="0" applyNumberFormat="1" applyFont="1" applyFill="1" applyBorder="1" applyAlignment="1">
      <alignment horizontal="justify" vertical="center" wrapText="1" shrinkToFit="1"/>
    </xf>
    <xf numFmtId="3" fontId="4" fillId="3" borderId="5" xfId="0" applyNumberFormat="1" applyFont="1" applyFill="1" applyBorder="1" applyAlignment="1">
      <alignment horizontal="center" vertical="center" wrapText="1" shrinkToFit="1"/>
    </xf>
    <xf numFmtId="3" fontId="4" fillId="3" borderId="12" xfId="0" applyNumberFormat="1" applyFont="1" applyFill="1" applyBorder="1" applyAlignment="1">
      <alignment horizontal="justify" wrapText="1" shrinkToFit="1"/>
    </xf>
    <xf numFmtId="3" fontId="13" fillId="0" borderId="23" xfId="0" applyNumberFormat="1" applyFont="1" applyBorder="1" applyAlignment="1">
      <alignment wrapText="1" shrinkToFit="1"/>
    </xf>
    <xf numFmtId="3" fontId="14" fillId="2" borderId="12" xfId="0" applyNumberFormat="1" applyFont="1" applyFill="1" applyBorder="1" applyAlignment="1">
      <alignment horizontal="justify" wrapText="1" shrinkToFit="1"/>
    </xf>
    <xf numFmtId="3" fontId="12" fillId="2" borderId="5" xfId="0" applyNumberFormat="1" applyFont="1" applyFill="1" applyBorder="1" applyAlignment="1">
      <alignment horizontal="center" vertical="center" wrapText="1" shrinkToFit="1"/>
    </xf>
    <xf numFmtId="3" fontId="14" fillId="0" borderId="12" xfId="0" applyNumberFormat="1" applyFont="1" applyFill="1" applyBorder="1" applyAlignment="1">
      <alignment horizontal="justify" wrapText="1" shrinkToFit="1"/>
    </xf>
    <xf numFmtId="3" fontId="12" fillId="0" borderId="5" xfId="0" applyNumberFormat="1" applyFont="1" applyFill="1" applyBorder="1" applyAlignment="1">
      <alignment horizontal="center" vertical="center" wrapText="1" shrinkToFit="1"/>
    </xf>
    <xf numFmtId="0" fontId="9" fillId="2" borderId="12" xfId="0" applyFont="1" applyFill="1" applyBorder="1" applyAlignment="1">
      <alignment horizontal="center"/>
    </xf>
    <xf numFmtId="4" fontId="9" fillId="2" borderId="5" xfId="0" applyNumberFormat="1" applyFont="1" applyFill="1" applyBorder="1"/>
    <xf numFmtId="0" fontId="5" fillId="0" borderId="12" xfId="0" applyFont="1" applyBorder="1" applyAlignment="1">
      <alignment horizontal="center"/>
    </xf>
    <xf numFmtId="4" fontId="5" fillId="0" borderId="5" xfId="0" applyNumberFormat="1" applyFont="1" applyBorder="1"/>
    <xf numFmtId="3" fontId="14" fillId="2" borderId="5" xfId="0" applyNumberFormat="1" applyFont="1" applyFill="1" applyBorder="1" applyAlignment="1">
      <alignment horizontal="center" vertical="center" wrapText="1" shrinkToFit="1"/>
    </xf>
    <xf numFmtId="3" fontId="15" fillId="2" borderId="12" xfId="0" applyNumberFormat="1" applyFont="1" applyFill="1" applyBorder="1" applyAlignment="1">
      <alignment horizontal="justify" vertical="center" wrapText="1" shrinkToFit="1"/>
    </xf>
    <xf numFmtId="3" fontId="15" fillId="2" borderId="5" xfId="0" applyNumberFormat="1" applyFont="1" applyFill="1" applyBorder="1" applyAlignment="1">
      <alignment horizontal="center" vertical="center" wrapText="1" shrinkToFit="1"/>
    </xf>
    <xf numFmtId="3" fontId="12" fillId="0" borderId="12" xfId="0" applyNumberFormat="1" applyFont="1" applyBorder="1" applyAlignment="1">
      <alignment horizontal="justify" vertical="center" wrapText="1" shrinkToFit="1"/>
    </xf>
    <xf numFmtId="3" fontId="13" fillId="0" borderId="12" xfId="0" applyNumberFormat="1" applyFont="1" applyBorder="1" applyAlignment="1">
      <alignment horizontal="justify" vertical="center" wrapText="1" shrinkToFit="1"/>
    </xf>
    <xf numFmtId="3" fontId="13" fillId="3" borderId="5" xfId="0" applyNumberFormat="1" applyFont="1" applyFill="1" applyBorder="1" applyAlignment="1">
      <alignment horizontal="center" vertical="center" wrapText="1" shrinkToFit="1"/>
    </xf>
    <xf numFmtId="3" fontId="13" fillId="3" borderId="12" xfId="0" applyNumberFormat="1" applyFont="1" applyFill="1" applyBorder="1" applyAlignment="1">
      <alignment horizontal="justify" vertical="center" wrapText="1" shrinkToFit="1"/>
    </xf>
    <xf numFmtId="3" fontId="13" fillId="0" borderId="12" xfId="0" applyNumberFormat="1" applyFont="1" applyFill="1" applyBorder="1" applyAlignment="1">
      <alignment horizontal="justify" vertical="center" wrapText="1" shrinkToFit="1"/>
    </xf>
    <xf numFmtId="3" fontId="13" fillId="0" borderId="5" xfId="0" applyNumberFormat="1" applyFont="1" applyFill="1" applyBorder="1" applyAlignment="1">
      <alignment horizontal="justify" vertical="center" wrapText="1" shrinkToFit="1"/>
    </xf>
    <xf numFmtId="3" fontId="12" fillId="2" borderId="12" xfId="0" applyNumberFormat="1" applyFont="1" applyFill="1" applyBorder="1" applyAlignment="1">
      <alignment horizontal="justify" vertical="center" wrapText="1" shrinkToFit="1"/>
    </xf>
    <xf numFmtId="3" fontId="13" fillId="2" borderId="12" xfId="0" applyNumberFormat="1" applyFont="1" applyFill="1" applyBorder="1" applyAlignment="1">
      <alignment horizontal="justify" wrapText="1" shrinkToFit="1"/>
    </xf>
    <xf numFmtId="3" fontId="13" fillId="2" borderId="5" xfId="0" applyNumberFormat="1" applyFont="1" applyFill="1" applyBorder="1" applyAlignment="1">
      <alignment horizontal="center" vertical="center" wrapText="1" shrinkToFit="1"/>
    </xf>
    <xf numFmtId="3" fontId="12" fillId="2" borderId="12" xfId="0" applyNumberFormat="1" applyFont="1" applyFill="1" applyBorder="1" applyAlignment="1">
      <alignment horizontal="justify" wrapText="1" shrinkToFit="1"/>
    </xf>
    <xf numFmtId="3" fontId="14" fillId="2" borderId="19" xfId="0" applyNumberFormat="1" applyFont="1" applyFill="1" applyBorder="1" applyAlignment="1">
      <alignment horizontal="justify" wrapText="1" shrinkToFit="1"/>
    </xf>
    <xf numFmtId="3" fontId="14" fillId="2" borderId="20" xfId="0" applyNumberFormat="1" applyFont="1" applyFill="1" applyBorder="1" applyAlignment="1">
      <alignment horizontal="center" vertical="center" wrapText="1" shrinkToFit="1"/>
    </xf>
    <xf numFmtId="3" fontId="14" fillId="2" borderId="21" xfId="0" applyNumberFormat="1" applyFont="1" applyFill="1" applyBorder="1" applyAlignment="1">
      <alignment horizontal="center" vertical="center" wrapText="1" shrinkToFit="1"/>
    </xf>
    <xf numFmtId="3" fontId="12" fillId="0" borderId="11" xfId="0" applyNumberFormat="1" applyFont="1" applyBorder="1" applyAlignment="1">
      <alignment horizontal="justify" wrapText="1" shrinkToFit="1"/>
    </xf>
    <xf numFmtId="3" fontId="12" fillId="0" borderId="2" xfId="0" applyNumberFormat="1" applyFont="1" applyBorder="1" applyAlignment="1">
      <alignment horizontal="center" vertical="center" wrapText="1" shrinkToFit="1"/>
    </xf>
    <xf numFmtId="3" fontId="12" fillId="0" borderId="3" xfId="0" applyNumberFormat="1" applyFont="1" applyBorder="1" applyAlignment="1">
      <alignment horizontal="center" vertical="center" wrapText="1" shrinkToFit="1"/>
    </xf>
    <xf numFmtId="165" fontId="12" fillId="2" borderId="29" xfId="1" applyNumberFormat="1" applyFont="1" applyFill="1" applyBorder="1" applyAlignment="1">
      <alignment horizontal="center" vertical="center" wrapText="1" shrinkToFit="1"/>
    </xf>
    <xf numFmtId="0" fontId="8" fillId="2" borderId="30" xfId="0" applyFont="1" applyFill="1" applyBorder="1" applyAlignment="1">
      <alignment horizontal="center"/>
    </xf>
    <xf numFmtId="0" fontId="8" fillId="2" borderId="31" xfId="0" applyFont="1" applyFill="1" applyBorder="1" applyAlignment="1">
      <alignment horizontal="center"/>
    </xf>
    <xf numFmtId="4" fontId="8" fillId="2" borderId="32" xfId="0" applyNumberFormat="1" applyFont="1" applyFill="1" applyBorder="1"/>
    <xf numFmtId="4" fontId="8" fillId="2" borderId="33" xfId="0" applyNumberFormat="1" applyFont="1" applyFill="1" applyBorder="1"/>
    <xf numFmtId="4" fontId="5" fillId="2" borderId="33" xfId="0" applyNumberFormat="1" applyFont="1" applyFill="1" applyBorder="1"/>
    <xf numFmtId="9" fontId="5" fillId="5" borderId="33" xfId="0" applyNumberFormat="1" applyFont="1" applyFill="1" applyBorder="1"/>
    <xf numFmtId="9" fontId="8" fillId="5" borderId="33" xfId="0" applyNumberFormat="1" applyFont="1" applyFill="1" applyBorder="1"/>
    <xf numFmtId="4" fontId="9" fillId="5" borderId="33" xfId="0" applyNumberFormat="1" applyFont="1" applyFill="1" applyBorder="1"/>
    <xf numFmtId="9" fontId="8" fillId="5" borderId="34" xfId="0" applyNumberFormat="1" applyFont="1" applyFill="1" applyBorder="1"/>
    <xf numFmtId="3" fontId="13" fillId="0" borderId="12" xfId="0" applyNumberFormat="1" applyFont="1" applyBorder="1" applyAlignment="1">
      <alignment horizontal="center" vertical="center" wrapText="1" shrinkToFit="1"/>
    </xf>
    <xf numFmtId="165" fontId="13" fillId="2" borderId="5" xfId="1" applyNumberFormat="1" applyFont="1" applyFill="1" applyBorder="1" applyAlignment="1">
      <alignment horizontal="right" vertical="center" wrapText="1" shrinkToFit="1"/>
    </xf>
    <xf numFmtId="3" fontId="4" fillId="3" borderId="12" xfId="0" applyNumberFormat="1" applyFont="1" applyFill="1" applyBorder="1" applyAlignment="1">
      <alignment horizontal="center" vertical="center" wrapText="1" shrinkToFit="1"/>
    </xf>
    <xf numFmtId="165" fontId="13" fillId="5" borderId="5" xfId="1" applyNumberFormat="1" applyFont="1" applyFill="1" applyBorder="1" applyAlignment="1">
      <alignment horizontal="right" vertical="center" wrapText="1" shrinkToFit="1"/>
    </xf>
    <xf numFmtId="3" fontId="14" fillId="2" borderId="12" xfId="0" applyNumberFormat="1" applyFont="1" applyFill="1" applyBorder="1" applyAlignment="1">
      <alignment horizontal="center" vertical="center" wrapText="1" shrinkToFit="1"/>
    </xf>
    <xf numFmtId="165" fontId="12" fillId="2" borderId="5" xfId="1" applyNumberFormat="1" applyFont="1" applyFill="1" applyBorder="1" applyAlignment="1">
      <alignment horizontal="right" vertical="center" wrapText="1" shrinkToFit="1"/>
    </xf>
    <xf numFmtId="3" fontId="14" fillId="0" borderId="12" xfId="0" applyNumberFormat="1" applyFont="1" applyFill="1" applyBorder="1" applyAlignment="1">
      <alignment horizontal="center" vertical="center" wrapText="1" shrinkToFit="1"/>
    </xf>
    <xf numFmtId="165" fontId="12" fillId="5" borderId="5" xfId="1" applyNumberFormat="1" applyFont="1" applyFill="1" applyBorder="1" applyAlignment="1">
      <alignment horizontal="right" vertical="center" wrapText="1" shrinkToFit="1"/>
    </xf>
    <xf numFmtId="3" fontId="12" fillId="0" borderId="12" xfId="0" applyNumberFormat="1" applyFont="1" applyBorder="1" applyAlignment="1">
      <alignment horizontal="center" vertical="center" wrapText="1" shrinkToFit="1"/>
    </xf>
    <xf numFmtId="3" fontId="15" fillId="2" borderId="12" xfId="0" applyNumberFormat="1" applyFont="1" applyFill="1" applyBorder="1" applyAlignment="1">
      <alignment horizontal="center" vertical="center" wrapText="1" shrinkToFit="1"/>
    </xf>
    <xf numFmtId="3" fontId="13" fillId="3" borderId="12" xfId="0" applyNumberFormat="1" applyFont="1" applyFill="1" applyBorder="1" applyAlignment="1">
      <alignment horizontal="center" vertical="center" wrapText="1" shrinkToFit="1"/>
    </xf>
    <xf numFmtId="3" fontId="13" fillId="0" borderId="12" xfId="0" applyNumberFormat="1" applyFont="1" applyFill="1" applyBorder="1" applyAlignment="1">
      <alignment horizontal="center" vertical="center" wrapText="1" shrinkToFit="1"/>
    </xf>
    <xf numFmtId="3" fontId="12" fillId="2" borderId="12" xfId="0" applyNumberFormat="1" applyFont="1" applyFill="1" applyBorder="1" applyAlignment="1">
      <alignment horizontal="center" vertical="center" wrapText="1" shrinkToFit="1"/>
    </xf>
    <xf numFmtId="3" fontId="13" fillId="2" borderId="12" xfId="0" applyNumberFormat="1" applyFont="1" applyFill="1" applyBorder="1" applyAlignment="1">
      <alignment horizontal="center" vertical="center" wrapText="1" shrinkToFit="1"/>
    </xf>
    <xf numFmtId="3" fontId="14" fillId="2" borderId="19" xfId="0" applyNumberFormat="1" applyFont="1" applyFill="1" applyBorder="1" applyAlignment="1">
      <alignment horizontal="center" vertical="center" wrapText="1" shrinkToFit="1"/>
    </xf>
    <xf numFmtId="165" fontId="12" fillId="2" borderId="21" xfId="1" applyNumberFormat="1" applyFont="1" applyFill="1" applyBorder="1" applyAlignment="1">
      <alignment horizontal="right" vertical="center" wrapText="1" shrinkToFit="1"/>
    </xf>
    <xf numFmtId="0" fontId="5" fillId="0" borderId="0" xfId="0" applyFont="1" applyAlignment="1">
      <alignment wrapText="1"/>
    </xf>
    <xf numFmtId="0" fontId="0" fillId="0" borderId="0" xfId="0" applyAlignment="1">
      <alignment vertical="top" wrapText="1"/>
    </xf>
    <xf numFmtId="0" fontId="3" fillId="0" borderId="35" xfId="0" applyFont="1" applyBorder="1" applyAlignment="1">
      <alignment horizontal="left" wrapText="1"/>
    </xf>
    <xf numFmtId="0" fontId="4" fillId="0" borderId="0" xfId="0" applyFont="1" applyBorder="1" applyAlignment="1">
      <alignment horizontal="left" vertical="top" wrapText="1"/>
    </xf>
    <xf numFmtId="4" fontId="8" fillId="2" borderId="36" xfId="0" applyNumberFormat="1" applyFont="1" applyFill="1" applyBorder="1" applyAlignment="1">
      <alignment horizontal="center" wrapText="1"/>
    </xf>
    <xf numFmtId="4" fontId="5" fillId="0" borderId="32" xfId="0" applyNumberFormat="1" applyFont="1" applyBorder="1" applyAlignment="1">
      <alignment horizontal="center" wrapText="1"/>
    </xf>
    <xf numFmtId="0" fontId="1" fillId="2" borderId="37" xfId="0" applyFont="1" applyFill="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lignment horizontal="center"/>
    </xf>
    <xf numFmtId="4" fontId="8" fillId="2" borderId="40" xfId="0" applyNumberFormat="1" applyFont="1" applyFill="1" applyBorder="1" applyAlignment="1">
      <alignment horizontal="center" wrapText="1"/>
    </xf>
    <xf numFmtId="4" fontId="5" fillId="0" borderId="41" xfId="0" applyNumberFormat="1" applyFont="1" applyBorder="1" applyAlignment="1">
      <alignment horizontal="center" wrapText="1"/>
    </xf>
    <xf numFmtId="0" fontId="1" fillId="2" borderId="0" xfId="0" applyFont="1" applyFill="1" applyBorder="1" applyAlignment="1">
      <alignment horizontal="center" vertical="top" wrapText="1"/>
    </xf>
    <xf numFmtId="0" fontId="0" fillId="0" borderId="0" xfId="0" applyAlignment="1">
      <alignment vertical="top" wrapText="1"/>
    </xf>
    <xf numFmtId="0" fontId="0" fillId="0" borderId="35" xfId="0" applyBorder="1" applyAlignment="1">
      <alignment vertical="top" wrapText="1"/>
    </xf>
    <xf numFmtId="0" fontId="5" fillId="0" borderId="0" xfId="0" applyFont="1" applyAlignment="1">
      <alignment horizontal="center" vertical="center" wrapText="1"/>
    </xf>
    <xf numFmtId="0" fontId="5" fillId="0" borderId="0" xfId="0" applyFont="1" applyAlignment="1">
      <alignment wrapText="1"/>
    </xf>
    <xf numFmtId="0" fontId="1" fillId="2" borderId="42" xfId="0" applyFont="1" applyFill="1" applyBorder="1" applyAlignment="1">
      <alignment horizontal="center"/>
    </xf>
    <xf numFmtId="0" fontId="0" fillId="0" borderId="38" xfId="0" applyBorder="1" applyAlignment="1"/>
    <xf numFmtId="0" fontId="0" fillId="0" borderId="39" xfId="0" applyBorder="1" applyAlignment="1"/>
    <xf numFmtId="4" fontId="8" fillId="2" borderId="1" xfId="0" applyNumberFormat="1" applyFont="1" applyFill="1" applyBorder="1" applyAlignment="1">
      <alignment horizontal="center" wrapText="1"/>
    </xf>
    <xf numFmtId="4" fontId="5" fillId="0" borderId="31" xfId="0" applyNumberFormat="1" applyFont="1" applyBorder="1" applyAlignment="1">
      <alignment horizontal="center" wrapText="1"/>
    </xf>
    <xf numFmtId="4" fontId="5" fillId="0" borderId="25" xfId="0" applyNumberFormat="1" applyFont="1" applyBorder="1" applyAlignment="1">
      <alignment horizontal="center" wrapText="1"/>
    </xf>
  </cellXfs>
  <cellStyles count="3">
    <cellStyle name="Currency" xfId="1" builtinId="4"/>
    <cellStyle name="Normal" xfId="0" builtinId="0"/>
    <cellStyle name="Normal_e3_c_budget_f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 val="Worksheet_1_Project_budget"/>
      <sheetName val="Worksheet_2_Budget_by_activity"/>
      <sheetName val="Worksheet_3_Funding_Sources_"/>
      <sheetName val="4_Breakdown_by_sources"/>
    </sheetNames>
    <sheetDataSet>
      <sheetData sheetId="0">
        <row r="56">
          <cell r="E56">
            <v>0</v>
          </cell>
          <cell r="I56">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abSelected="1" view="pageBreakPreview" zoomScale="108" zoomScaleNormal="100" zoomScaleSheetLayoutView="108" workbookViewId="0">
      <selection activeCell="F24" sqref="F24"/>
    </sheetView>
  </sheetViews>
  <sheetFormatPr defaultColWidth="9.140625" defaultRowHeight="12.75"/>
  <cols>
    <col min="1" max="1" width="55.7109375" style="1" customWidth="1"/>
    <col min="2" max="2" width="14.85546875" bestFit="1" customWidth="1"/>
    <col min="3" max="3" width="10" customWidth="1"/>
    <col min="4" max="4" width="10.85546875" style="2" customWidth="1"/>
    <col min="5" max="5" width="16.28515625" style="2" customWidth="1"/>
    <col min="6" max="6" width="11.140625" customWidth="1"/>
    <col min="7" max="7" width="10" style="2" customWidth="1"/>
    <col min="8" max="8" width="12" style="2" customWidth="1"/>
    <col min="9" max="9" width="11.140625" customWidth="1"/>
    <col min="10" max="10" width="10" style="2" customWidth="1"/>
    <col min="11" max="12" width="12" style="2" customWidth="1"/>
    <col min="13" max="13" width="15.5703125" customWidth="1"/>
    <col min="14" max="255" width="9.140625" customWidth="1"/>
  </cols>
  <sheetData>
    <row r="1" spans="1:12" ht="16.5" thickBot="1">
      <c r="A1" s="204" t="s">
        <v>0</v>
      </c>
      <c r="B1" s="204"/>
      <c r="C1" s="204"/>
      <c r="D1" s="204"/>
      <c r="I1" s="213" t="s">
        <v>1</v>
      </c>
      <c r="J1" s="214"/>
      <c r="K1" s="214"/>
    </row>
    <row r="2" spans="1:12" ht="16.5" thickBot="1">
      <c r="A2" s="28" t="s">
        <v>2</v>
      </c>
      <c r="B2" s="218" t="s">
        <v>3</v>
      </c>
      <c r="C2" s="219"/>
      <c r="D2" s="219"/>
      <c r="E2" s="220"/>
      <c r="F2" s="208" t="s">
        <v>4</v>
      </c>
      <c r="G2" s="209"/>
      <c r="H2" s="210"/>
      <c r="I2" s="215"/>
      <c r="J2" s="215"/>
      <c r="K2" s="215"/>
      <c r="L2" t="s">
        <v>5</v>
      </c>
    </row>
    <row r="3" spans="1:12" s="4" customFormat="1" ht="12.75" customHeight="1">
      <c r="A3" s="25" t="s">
        <v>6</v>
      </c>
      <c r="B3" s="24" t="s">
        <v>7</v>
      </c>
      <c r="C3" s="3" t="s">
        <v>8</v>
      </c>
      <c r="D3" s="211" t="s">
        <v>9</v>
      </c>
      <c r="E3" s="206" t="s">
        <v>10</v>
      </c>
      <c r="F3" s="24" t="s">
        <v>8</v>
      </c>
      <c r="G3" s="221" t="s">
        <v>9</v>
      </c>
      <c r="H3" s="211" t="s">
        <v>11</v>
      </c>
      <c r="I3" s="24" t="s">
        <v>8</v>
      </c>
      <c r="J3" s="221" t="s">
        <v>9</v>
      </c>
      <c r="K3" s="211" t="s">
        <v>11</v>
      </c>
      <c r="L3" s="206"/>
    </row>
    <row r="4" spans="1:12" s="4" customFormat="1" ht="12" thickBot="1">
      <c r="A4" s="26"/>
      <c r="B4" s="177"/>
      <c r="C4" s="178"/>
      <c r="D4" s="212"/>
      <c r="E4" s="223"/>
      <c r="F4" s="177"/>
      <c r="G4" s="222"/>
      <c r="H4" s="212"/>
      <c r="I4" s="177"/>
      <c r="J4" s="222"/>
      <c r="K4" s="212"/>
      <c r="L4" s="207"/>
    </row>
    <row r="5" spans="1:12" s="7" customFormat="1">
      <c r="A5" s="120" t="s">
        <v>12</v>
      </c>
      <c r="B5" s="173"/>
      <c r="C5" s="174"/>
      <c r="D5" s="175"/>
      <c r="E5" s="176"/>
      <c r="F5" s="29"/>
      <c r="G5" s="5"/>
      <c r="H5" s="6"/>
      <c r="I5" s="29"/>
      <c r="J5" s="5"/>
      <c r="K5" s="6"/>
      <c r="L5" s="179"/>
    </row>
    <row r="6" spans="1:12" s="7" customFormat="1">
      <c r="A6" s="121" t="s">
        <v>13</v>
      </c>
      <c r="B6" s="143"/>
      <c r="C6" s="34"/>
      <c r="D6" s="144"/>
      <c r="E6" s="134"/>
      <c r="F6" s="30"/>
      <c r="G6" s="8"/>
      <c r="H6" s="9"/>
      <c r="I6" s="30"/>
      <c r="J6" s="8"/>
      <c r="K6" s="9"/>
      <c r="L6" s="180"/>
    </row>
    <row r="7" spans="1:12" s="7" customFormat="1">
      <c r="A7" s="121" t="s">
        <v>14</v>
      </c>
      <c r="B7" s="143"/>
      <c r="C7" s="34"/>
      <c r="D7" s="144"/>
      <c r="E7" s="134"/>
      <c r="F7" s="31"/>
      <c r="G7" s="11"/>
      <c r="H7" s="12"/>
      <c r="I7" s="31"/>
      <c r="J7" s="11"/>
      <c r="K7" s="12"/>
      <c r="L7" s="181"/>
    </row>
    <row r="8" spans="1:12" s="7" customFormat="1">
      <c r="A8" s="121" t="s">
        <v>15</v>
      </c>
      <c r="B8" s="143" t="s">
        <v>16</v>
      </c>
      <c r="C8" s="34">
        <v>36</v>
      </c>
      <c r="D8" s="144">
        <v>2086</v>
      </c>
      <c r="E8" s="135">
        <f>C8*D8</f>
        <v>75096</v>
      </c>
      <c r="F8" s="31"/>
      <c r="G8" s="11"/>
      <c r="H8" s="12">
        <f>F8*G8</f>
        <v>0</v>
      </c>
      <c r="I8" s="186">
        <v>36</v>
      </c>
      <c r="J8" s="34">
        <v>2086</v>
      </c>
      <c r="K8" s="187">
        <f>I8*J8</f>
        <v>75096</v>
      </c>
      <c r="L8" s="182">
        <v>0</v>
      </c>
    </row>
    <row r="9" spans="1:12" s="7" customFormat="1">
      <c r="A9" s="121" t="s">
        <v>17</v>
      </c>
      <c r="B9" s="143" t="s">
        <v>16</v>
      </c>
      <c r="C9" s="34">
        <v>36</v>
      </c>
      <c r="D9" s="144">
        <v>2011</v>
      </c>
      <c r="E9" s="135">
        <f t="shared" ref="E9:E16" si="0">C9*D9</f>
        <v>72396</v>
      </c>
      <c r="F9" s="31"/>
      <c r="G9" s="11"/>
      <c r="H9" s="12">
        <f>F9*G9</f>
        <v>0</v>
      </c>
      <c r="I9" s="186">
        <v>36</v>
      </c>
      <c r="J9" s="34">
        <v>2011</v>
      </c>
      <c r="K9" s="187">
        <f>I9*J9</f>
        <v>72396</v>
      </c>
      <c r="L9" s="182">
        <v>0</v>
      </c>
    </row>
    <row r="10" spans="1:12" s="7" customFormat="1">
      <c r="A10" s="121" t="s">
        <v>18</v>
      </c>
      <c r="B10" s="143"/>
      <c r="C10" s="34"/>
      <c r="D10" s="144"/>
      <c r="E10" s="135"/>
      <c r="F10" s="31"/>
      <c r="G10" s="11"/>
      <c r="H10" s="12">
        <f t="shared" ref="H10:H15" si="1">F10*G10</f>
        <v>0</v>
      </c>
      <c r="I10" s="186"/>
      <c r="J10" s="34"/>
      <c r="K10" s="187"/>
      <c r="L10" s="182">
        <v>0</v>
      </c>
    </row>
    <row r="11" spans="1:12" s="7" customFormat="1">
      <c r="A11" s="121" t="s">
        <v>19</v>
      </c>
      <c r="B11" s="143" t="s">
        <v>16</v>
      </c>
      <c r="C11" s="34">
        <v>36</v>
      </c>
      <c r="D11" s="144">
        <v>1610</v>
      </c>
      <c r="E11" s="135">
        <f t="shared" si="0"/>
        <v>57960</v>
      </c>
      <c r="F11" s="31"/>
      <c r="G11" s="11"/>
      <c r="H11" s="12">
        <f t="shared" si="1"/>
        <v>0</v>
      </c>
      <c r="I11" s="186">
        <v>36</v>
      </c>
      <c r="J11" s="34">
        <v>1610</v>
      </c>
      <c r="K11" s="187">
        <f>I11*J11</f>
        <v>57960</v>
      </c>
      <c r="L11" s="182">
        <v>0</v>
      </c>
    </row>
    <row r="12" spans="1:12" s="7" customFormat="1">
      <c r="A12" s="121" t="s">
        <v>20</v>
      </c>
      <c r="B12" s="143" t="s">
        <v>16</v>
      </c>
      <c r="C12" s="34">
        <v>36</v>
      </c>
      <c r="D12" s="144">
        <v>232</v>
      </c>
      <c r="E12" s="135">
        <f t="shared" si="0"/>
        <v>8352</v>
      </c>
      <c r="F12" s="31"/>
      <c r="G12" s="11"/>
      <c r="H12" s="12">
        <f t="shared" si="1"/>
        <v>0</v>
      </c>
      <c r="I12" s="186">
        <v>36</v>
      </c>
      <c r="J12" s="34">
        <v>232</v>
      </c>
      <c r="K12" s="187">
        <f>I12*J12</f>
        <v>8352</v>
      </c>
      <c r="L12" s="182">
        <v>0</v>
      </c>
    </row>
    <row r="13" spans="1:12" s="7" customFormat="1">
      <c r="A13" s="121" t="s">
        <v>21</v>
      </c>
      <c r="B13" s="143" t="s">
        <v>16</v>
      </c>
      <c r="C13" s="34">
        <v>36</v>
      </c>
      <c r="D13" s="144">
        <v>352</v>
      </c>
      <c r="E13" s="135">
        <f t="shared" si="0"/>
        <v>12672</v>
      </c>
      <c r="F13" s="31"/>
      <c r="G13" s="11"/>
      <c r="H13" s="12">
        <f t="shared" si="1"/>
        <v>0</v>
      </c>
      <c r="I13" s="186">
        <v>36</v>
      </c>
      <c r="J13" s="34">
        <v>352</v>
      </c>
      <c r="K13" s="187">
        <f>I13*J13</f>
        <v>12672</v>
      </c>
      <c r="L13" s="182">
        <v>0</v>
      </c>
    </row>
    <row r="14" spans="1:12" s="7" customFormat="1">
      <c r="A14" s="121" t="s">
        <v>22</v>
      </c>
      <c r="B14" s="143"/>
      <c r="C14" s="34"/>
      <c r="D14" s="144"/>
      <c r="E14" s="135"/>
      <c r="F14" s="31"/>
      <c r="G14" s="11"/>
      <c r="H14" s="12">
        <f t="shared" si="1"/>
        <v>0</v>
      </c>
      <c r="I14" s="186"/>
      <c r="J14" s="34"/>
      <c r="K14" s="187"/>
      <c r="L14" s="182">
        <v>0</v>
      </c>
    </row>
    <row r="15" spans="1:12" s="7" customFormat="1">
      <c r="A15" s="122" t="s">
        <v>23</v>
      </c>
      <c r="B15" s="145" t="s">
        <v>16</v>
      </c>
      <c r="C15" s="35">
        <v>36</v>
      </c>
      <c r="D15" s="146">
        <v>14282.267875369165</v>
      </c>
      <c r="E15" s="135">
        <f t="shared" si="0"/>
        <v>514161.64351328998</v>
      </c>
      <c r="F15" s="31"/>
      <c r="G15" s="11"/>
      <c r="H15" s="12">
        <f t="shared" si="1"/>
        <v>0</v>
      </c>
      <c r="I15" s="188">
        <v>36</v>
      </c>
      <c r="J15" s="35">
        <v>14282.267875369165</v>
      </c>
      <c r="K15" s="187">
        <f>I15*J15</f>
        <v>514161.64351328998</v>
      </c>
      <c r="L15" s="182">
        <v>0</v>
      </c>
    </row>
    <row r="16" spans="1:12" s="7" customFormat="1">
      <c r="A16" s="122" t="s">
        <v>24</v>
      </c>
      <c r="B16" s="147" t="s">
        <v>16</v>
      </c>
      <c r="C16" s="35">
        <v>36</v>
      </c>
      <c r="D16" s="146">
        <v>3328.2968059999998</v>
      </c>
      <c r="E16" s="135">
        <f t="shared" si="0"/>
        <v>119818.68501599999</v>
      </c>
      <c r="F16" s="31"/>
      <c r="G16" s="11"/>
      <c r="H16" s="12">
        <f>F16*G16</f>
        <v>0</v>
      </c>
      <c r="I16" s="188">
        <v>36</v>
      </c>
      <c r="J16" s="35">
        <v>3328.2968059999998</v>
      </c>
      <c r="K16" s="187">
        <f>I16*J16</f>
        <v>119818.68501599999</v>
      </c>
      <c r="L16" s="182">
        <v>0</v>
      </c>
    </row>
    <row r="17" spans="1:12" s="7" customFormat="1" ht="25.5">
      <c r="A17" s="123" t="s">
        <v>25</v>
      </c>
      <c r="B17" s="148" t="s">
        <v>26</v>
      </c>
      <c r="C17" s="35">
        <v>540</v>
      </c>
      <c r="D17" s="146">
        <v>30</v>
      </c>
      <c r="E17" s="136">
        <f>C17*D17</f>
        <v>16200</v>
      </c>
      <c r="F17" s="38"/>
      <c r="G17" s="39"/>
      <c r="H17" s="62">
        <f>SUM(H8:H16)</f>
        <v>0</v>
      </c>
      <c r="I17" s="188">
        <v>540</v>
      </c>
      <c r="J17" s="35">
        <v>30</v>
      </c>
      <c r="K17" s="189">
        <f>I17*J17</f>
        <v>16200</v>
      </c>
      <c r="L17" s="182">
        <v>0</v>
      </c>
    </row>
    <row r="18" spans="1:12" s="7" customFormat="1">
      <c r="A18" s="124" t="s">
        <v>27</v>
      </c>
      <c r="B18" s="149"/>
      <c r="C18" s="36"/>
      <c r="D18" s="150"/>
      <c r="E18" s="137">
        <f>SUM(E8:E17)</f>
        <v>876656.32852928992</v>
      </c>
      <c r="F18" s="41"/>
      <c r="G18" s="42"/>
      <c r="H18" s="43"/>
      <c r="I18" s="190"/>
      <c r="J18" s="37"/>
      <c r="K18" s="191">
        <f>SUM(K8:K17)</f>
        <v>876656.32852928992</v>
      </c>
      <c r="L18" s="183">
        <v>0</v>
      </c>
    </row>
    <row r="19" spans="1:12" s="7" customFormat="1">
      <c r="A19" s="125"/>
      <c r="B19" s="151"/>
      <c r="C19" s="44"/>
      <c r="D19" s="152"/>
      <c r="E19" s="138"/>
      <c r="F19" s="38"/>
      <c r="G19" s="46"/>
      <c r="H19" s="43"/>
      <c r="I19" s="192"/>
      <c r="J19" s="45"/>
      <c r="K19" s="193"/>
      <c r="L19" s="184"/>
    </row>
    <row r="20" spans="1:12" s="7" customFormat="1">
      <c r="A20" s="120" t="s">
        <v>28</v>
      </c>
      <c r="B20" s="141"/>
      <c r="C20" s="33"/>
      <c r="D20" s="142"/>
      <c r="E20" s="137"/>
      <c r="F20" s="30"/>
      <c r="G20" s="8"/>
      <c r="H20" s="9"/>
      <c r="I20" s="194"/>
      <c r="J20" s="33"/>
      <c r="K20" s="191"/>
      <c r="L20" s="180"/>
    </row>
    <row r="21" spans="1:12" s="7" customFormat="1">
      <c r="A21" s="121" t="s">
        <v>29</v>
      </c>
      <c r="B21" s="143" t="s">
        <v>30</v>
      </c>
      <c r="C21" s="34">
        <v>4</v>
      </c>
      <c r="D21" s="144">
        <v>1264</v>
      </c>
      <c r="E21" s="135">
        <f>C21*D21</f>
        <v>5056</v>
      </c>
      <c r="F21" s="31"/>
      <c r="G21" s="11"/>
      <c r="H21" s="12">
        <f>F21*G21</f>
        <v>0</v>
      </c>
      <c r="I21" s="186">
        <v>4</v>
      </c>
      <c r="J21" s="34">
        <v>1264</v>
      </c>
      <c r="K21" s="187">
        <f>I21*J21</f>
        <v>5056</v>
      </c>
      <c r="L21" s="182">
        <v>0</v>
      </c>
    </row>
    <row r="22" spans="1:12" s="7" customFormat="1" ht="11.25">
      <c r="A22" s="27" t="s">
        <v>31</v>
      </c>
      <c r="B22" s="153"/>
      <c r="C22" s="13"/>
      <c r="D22" s="154"/>
      <c r="E22" s="139">
        <f>SUM(E21:E21)</f>
        <v>5056</v>
      </c>
      <c r="F22" s="32"/>
      <c r="G22" s="14"/>
      <c r="H22" s="9">
        <f>SUM(H21:H21)</f>
        <v>0</v>
      </c>
      <c r="I22" s="32"/>
      <c r="J22" s="14"/>
      <c r="K22" s="9">
        <f>SUM(K21:K21)</f>
        <v>5056</v>
      </c>
      <c r="L22" s="183">
        <v>0</v>
      </c>
    </row>
    <row r="23" spans="1:12" s="7" customFormat="1" ht="11.25">
      <c r="A23" s="23"/>
      <c r="B23" s="155"/>
      <c r="C23" s="10"/>
      <c r="D23" s="156"/>
      <c r="E23" s="140"/>
      <c r="F23" s="31"/>
      <c r="G23" s="11"/>
      <c r="H23" s="12"/>
      <c r="I23" s="31"/>
      <c r="J23" s="11"/>
      <c r="K23" s="12"/>
      <c r="L23" s="181"/>
    </row>
    <row r="24" spans="1:12" s="7" customFormat="1">
      <c r="A24" s="120" t="s">
        <v>32</v>
      </c>
      <c r="B24" s="141"/>
      <c r="C24" s="33"/>
      <c r="D24" s="142"/>
      <c r="E24" s="137"/>
      <c r="F24" s="30"/>
      <c r="G24" s="8"/>
      <c r="H24" s="9"/>
      <c r="I24" s="194"/>
      <c r="J24" s="33"/>
      <c r="K24" s="191"/>
      <c r="L24" s="180"/>
    </row>
    <row r="25" spans="1:12" s="7" customFormat="1">
      <c r="A25" s="121" t="s">
        <v>33</v>
      </c>
      <c r="B25" s="143" t="s">
        <v>34</v>
      </c>
      <c r="C25" s="34">
        <v>2</v>
      </c>
      <c r="D25" s="144">
        <v>32447</v>
      </c>
      <c r="E25" s="135">
        <f>C25*D25</f>
        <v>64894</v>
      </c>
      <c r="F25" s="31"/>
      <c r="G25" s="11"/>
      <c r="H25" s="12"/>
      <c r="I25" s="186">
        <v>2</v>
      </c>
      <c r="J25" s="34">
        <v>32447</v>
      </c>
      <c r="K25" s="187">
        <f>I25*J25</f>
        <v>64894</v>
      </c>
      <c r="L25" s="182">
        <v>0</v>
      </c>
    </row>
    <row r="26" spans="1:12" s="7" customFormat="1">
      <c r="A26" s="121" t="s">
        <v>35</v>
      </c>
      <c r="B26" s="143" t="s">
        <v>36</v>
      </c>
      <c r="C26" s="34">
        <v>1</v>
      </c>
      <c r="D26" s="144">
        <v>16800</v>
      </c>
      <c r="E26" s="135">
        <f>C26*D26</f>
        <v>16800</v>
      </c>
      <c r="F26" s="31"/>
      <c r="G26" s="11"/>
      <c r="H26" s="12">
        <f>F26*G26</f>
        <v>0</v>
      </c>
      <c r="I26" s="186">
        <v>1</v>
      </c>
      <c r="J26" s="34">
        <v>16800</v>
      </c>
      <c r="K26" s="187">
        <f>I26*J26</f>
        <v>16800</v>
      </c>
      <c r="L26" s="182">
        <v>0</v>
      </c>
    </row>
    <row r="27" spans="1:12" s="7" customFormat="1">
      <c r="A27" s="124" t="s">
        <v>37</v>
      </c>
      <c r="B27" s="149"/>
      <c r="C27" s="36"/>
      <c r="D27" s="157"/>
      <c r="E27" s="137">
        <f>SUM(E25:E26)</f>
        <v>81694</v>
      </c>
      <c r="F27" s="48"/>
      <c r="G27" s="49"/>
      <c r="H27" s="40">
        <f t="shared" ref="H27:H59" si="2">F27*G27</f>
        <v>0</v>
      </c>
      <c r="I27" s="190"/>
      <c r="J27" s="36"/>
      <c r="K27" s="191">
        <f>SUM(K25:K26)</f>
        <v>81694</v>
      </c>
      <c r="L27" s="183">
        <v>0</v>
      </c>
    </row>
    <row r="28" spans="1:12" s="7" customFormat="1" ht="9.75" customHeight="1">
      <c r="A28" s="23"/>
      <c r="B28" s="155"/>
      <c r="C28" s="10"/>
      <c r="D28" s="156"/>
      <c r="E28" s="140"/>
      <c r="F28" s="31"/>
      <c r="G28" s="11"/>
      <c r="H28" s="12"/>
      <c r="I28" s="31"/>
      <c r="J28" s="11"/>
      <c r="K28" s="12"/>
      <c r="L28" s="181"/>
    </row>
    <row r="29" spans="1:12" s="7" customFormat="1">
      <c r="A29" s="120" t="s">
        <v>38</v>
      </c>
      <c r="B29" s="143"/>
      <c r="C29" s="34"/>
      <c r="D29" s="144"/>
      <c r="E29" s="135"/>
      <c r="F29" s="31"/>
      <c r="G29" s="11"/>
      <c r="H29" s="12">
        <f t="shared" si="2"/>
        <v>0</v>
      </c>
      <c r="I29" s="186"/>
      <c r="J29" s="34"/>
      <c r="K29" s="187"/>
      <c r="L29" s="181"/>
    </row>
    <row r="30" spans="1:12" s="7" customFormat="1" ht="25.5">
      <c r="A30" s="121" t="s">
        <v>39</v>
      </c>
      <c r="B30" s="143" t="s">
        <v>16</v>
      </c>
      <c r="C30" s="34">
        <v>36</v>
      </c>
      <c r="D30" s="144">
        <v>1100</v>
      </c>
      <c r="E30" s="135">
        <f>C30*D30</f>
        <v>39600</v>
      </c>
      <c r="F30" s="31"/>
      <c r="G30" s="11"/>
      <c r="H30" s="63">
        <f t="shared" si="2"/>
        <v>0</v>
      </c>
      <c r="I30" s="186">
        <v>36</v>
      </c>
      <c r="J30" s="34">
        <v>1100</v>
      </c>
      <c r="K30" s="187">
        <f>I30*J30</f>
        <v>39600</v>
      </c>
      <c r="L30" s="182">
        <v>0</v>
      </c>
    </row>
    <row r="31" spans="1:12" s="7" customFormat="1">
      <c r="A31" s="121" t="s">
        <v>40</v>
      </c>
      <c r="B31" s="143" t="s">
        <v>16</v>
      </c>
      <c r="C31" s="34">
        <v>36</v>
      </c>
      <c r="D31" s="144">
        <v>351</v>
      </c>
      <c r="E31" s="135">
        <f>C31*D31</f>
        <v>12636</v>
      </c>
      <c r="F31" s="31"/>
      <c r="G31" s="11"/>
      <c r="H31" s="12">
        <f t="shared" si="2"/>
        <v>0</v>
      </c>
      <c r="I31" s="186">
        <v>36</v>
      </c>
      <c r="J31" s="34">
        <v>351</v>
      </c>
      <c r="K31" s="187">
        <f>I31*J31</f>
        <v>12636</v>
      </c>
      <c r="L31" s="182">
        <v>0</v>
      </c>
    </row>
    <row r="32" spans="1:12" s="7" customFormat="1">
      <c r="A32" s="121" t="s">
        <v>41</v>
      </c>
      <c r="B32" s="143" t="s">
        <v>16</v>
      </c>
      <c r="C32" s="34">
        <v>36</v>
      </c>
      <c r="D32" s="144">
        <v>280</v>
      </c>
      <c r="E32" s="135">
        <f>C32*D32</f>
        <v>10080</v>
      </c>
      <c r="F32" s="31"/>
      <c r="G32" s="11"/>
      <c r="H32" s="12">
        <f t="shared" si="2"/>
        <v>0</v>
      </c>
      <c r="I32" s="186">
        <v>36</v>
      </c>
      <c r="J32" s="34">
        <v>280</v>
      </c>
      <c r="K32" s="187">
        <f>I32*J32</f>
        <v>10080</v>
      </c>
      <c r="L32" s="182">
        <v>0</v>
      </c>
    </row>
    <row r="33" spans="1:12" s="7" customFormat="1">
      <c r="A33" s="121" t="s">
        <v>42</v>
      </c>
      <c r="B33" s="143" t="s">
        <v>16</v>
      </c>
      <c r="C33" s="34">
        <v>36</v>
      </c>
      <c r="D33" s="144">
        <v>300</v>
      </c>
      <c r="E33" s="135">
        <f>C33*D33</f>
        <v>10800</v>
      </c>
      <c r="F33" s="31"/>
      <c r="G33" s="11"/>
      <c r="H33" s="12">
        <f t="shared" si="2"/>
        <v>0</v>
      </c>
      <c r="I33" s="186">
        <v>36</v>
      </c>
      <c r="J33" s="34">
        <v>300</v>
      </c>
      <c r="K33" s="187">
        <f>I33*J33</f>
        <v>10800</v>
      </c>
      <c r="L33" s="182">
        <v>0</v>
      </c>
    </row>
    <row r="34" spans="1:12" s="7" customFormat="1">
      <c r="A34" s="126" t="s">
        <v>43</v>
      </c>
      <c r="B34" s="158"/>
      <c r="C34" s="47"/>
      <c r="D34" s="159"/>
      <c r="E34" s="137">
        <f>SUM(E30:E33)</f>
        <v>73116</v>
      </c>
      <c r="F34" s="48"/>
      <c r="G34" s="49"/>
      <c r="H34" s="40">
        <f t="shared" si="2"/>
        <v>0</v>
      </c>
      <c r="I34" s="195"/>
      <c r="J34" s="47"/>
      <c r="K34" s="191">
        <f>SUM(K30:K33)</f>
        <v>73116</v>
      </c>
      <c r="L34" s="183">
        <v>0</v>
      </c>
    </row>
    <row r="35" spans="1:12" s="7" customFormat="1" ht="11.25">
      <c r="A35" s="23"/>
      <c r="B35" s="155"/>
      <c r="C35" s="10"/>
      <c r="D35" s="156"/>
      <c r="E35" s="140"/>
      <c r="F35" s="31"/>
      <c r="G35" s="11"/>
      <c r="H35" s="12"/>
      <c r="I35" s="31"/>
      <c r="J35" s="11"/>
      <c r="K35" s="12"/>
      <c r="L35" s="181"/>
    </row>
    <row r="36" spans="1:12" s="7" customFormat="1">
      <c r="A36" s="127" t="s">
        <v>44</v>
      </c>
      <c r="B36" s="160"/>
      <c r="C36" s="33"/>
      <c r="D36" s="142"/>
      <c r="E36" s="137"/>
      <c r="F36" s="31"/>
      <c r="G36" s="11"/>
      <c r="H36" s="12">
        <f t="shared" si="2"/>
        <v>0</v>
      </c>
      <c r="I36" s="194"/>
      <c r="J36" s="33"/>
      <c r="K36" s="191"/>
      <c r="L36" s="181"/>
    </row>
    <row r="37" spans="1:12" s="7" customFormat="1">
      <c r="A37" s="128" t="s">
        <v>45</v>
      </c>
      <c r="B37" s="161" t="s">
        <v>46</v>
      </c>
      <c r="C37" s="34">
        <v>1</v>
      </c>
      <c r="D37" s="144">
        <v>20000</v>
      </c>
      <c r="E37" s="135">
        <f>C37*D37</f>
        <v>20000</v>
      </c>
      <c r="F37" s="31"/>
      <c r="G37" s="11"/>
      <c r="H37" s="12">
        <f t="shared" si="2"/>
        <v>0</v>
      </c>
      <c r="I37" s="186">
        <v>1</v>
      </c>
      <c r="J37" s="34">
        <v>20000</v>
      </c>
      <c r="K37" s="187">
        <f>I37*J37</f>
        <v>20000</v>
      </c>
      <c r="L37" s="182">
        <v>0</v>
      </c>
    </row>
    <row r="38" spans="1:12" s="7" customFormat="1" ht="25.5">
      <c r="A38" s="128" t="s">
        <v>47</v>
      </c>
      <c r="B38" s="161" t="s">
        <v>46</v>
      </c>
      <c r="C38" s="34">
        <v>1</v>
      </c>
      <c r="D38" s="144">
        <v>15000</v>
      </c>
      <c r="E38" s="135">
        <f>C38*D38</f>
        <v>15000</v>
      </c>
      <c r="F38" s="31"/>
      <c r="G38" s="11"/>
      <c r="H38" s="12">
        <f t="shared" si="2"/>
        <v>0</v>
      </c>
      <c r="I38" s="186">
        <v>1</v>
      </c>
      <c r="J38" s="34">
        <v>15000</v>
      </c>
      <c r="K38" s="187">
        <f>I38*J38</f>
        <v>15000</v>
      </c>
      <c r="L38" s="182">
        <v>0</v>
      </c>
    </row>
    <row r="39" spans="1:12" s="7" customFormat="1">
      <c r="A39" s="128" t="s">
        <v>48</v>
      </c>
      <c r="B39" s="161" t="s">
        <v>46</v>
      </c>
      <c r="C39" s="34">
        <v>1</v>
      </c>
      <c r="D39" s="144">
        <v>20000</v>
      </c>
      <c r="E39" s="135">
        <f>C39*D39</f>
        <v>20000</v>
      </c>
      <c r="F39" s="31"/>
      <c r="G39" s="11"/>
      <c r="H39" s="12">
        <f t="shared" si="2"/>
        <v>0</v>
      </c>
      <c r="I39" s="186">
        <v>1</v>
      </c>
      <c r="J39" s="34">
        <v>20000</v>
      </c>
      <c r="K39" s="187">
        <f>I39*J39</f>
        <v>20000</v>
      </c>
      <c r="L39" s="182">
        <v>0</v>
      </c>
    </row>
    <row r="40" spans="1:12" s="7" customFormat="1">
      <c r="A40" s="126" t="s">
        <v>49</v>
      </c>
      <c r="B40" s="158"/>
      <c r="C40" s="47"/>
      <c r="D40" s="159"/>
      <c r="E40" s="137">
        <f>SUM(E37:E39)</f>
        <v>55000</v>
      </c>
      <c r="F40" s="48"/>
      <c r="G40" s="49"/>
      <c r="H40" s="40">
        <f t="shared" si="2"/>
        <v>0</v>
      </c>
      <c r="I40" s="195"/>
      <c r="J40" s="47"/>
      <c r="K40" s="191">
        <f>SUM(K37:K39)</f>
        <v>55000</v>
      </c>
      <c r="L40" s="183">
        <v>0</v>
      </c>
    </row>
    <row r="41" spans="1:12" s="7" customFormat="1" ht="11.25">
      <c r="A41" s="23"/>
      <c r="B41" s="155"/>
      <c r="C41" s="10"/>
      <c r="D41" s="156"/>
      <c r="E41" s="140"/>
      <c r="F41" s="31"/>
      <c r="G41" s="11"/>
      <c r="H41" s="12"/>
      <c r="I41" s="31"/>
      <c r="J41" s="11"/>
      <c r="K41" s="12"/>
      <c r="L41" s="181"/>
    </row>
    <row r="42" spans="1:12" s="7" customFormat="1">
      <c r="A42" s="127" t="s">
        <v>50</v>
      </c>
      <c r="B42" s="161"/>
      <c r="C42" s="34"/>
      <c r="D42" s="144"/>
      <c r="E42" s="135"/>
      <c r="F42" s="31"/>
      <c r="G42" s="11"/>
      <c r="H42" s="12">
        <f t="shared" si="2"/>
        <v>0</v>
      </c>
      <c r="I42" s="186"/>
      <c r="J42" s="34"/>
      <c r="K42" s="187"/>
      <c r="L42" s="181"/>
    </row>
    <row r="43" spans="1:12" s="7" customFormat="1">
      <c r="A43" s="128" t="s">
        <v>51</v>
      </c>
      <c r="B43" s="161" t="s">
        <v>52</v>
      </c>
      <c r="C43" s="34" t="s">
        <v>52</v>
      </c>
      <c r="D43" s="144" t="s">
        <v>52</v>
      </c>
      <c r="E43" s="135" t="s">
        <v>52</v>
      </c>
      <c r="F43" s="31"/>
      <c r="G43" s="11"/>
      <c r="H43" s="12">
        <f t="shared" si="2"/>
        <v>0</v>
      </c>
      <c r="I43" s="186" t="s">
        <v>52</v>
      </c>
      <c r="J43" s="34" t="s">
        <v>52</v>
      </c>
      <c r="K43" s="187" t="s">
        <v>52</v>
      </c>
      <c r="L43" s="181"/>
    </row>
    <row r="44" spans="1:12" s="7" customFormat="1">
      <c r="A44" s="128" t="s">
        <v>53</v>
      </c>
      <c r="B44" s="161" t="s">
        <v>54</v>
      </c>
      <c r="C44" s="34">
        <v>36</v>
      </c>
      <c r="D44" s="144">
        <f>6*16</f>
        <v>96</v>
      </c>
      <c r="E44" s="135">
        <f>C44*D44</f>
        <v>3456</v>
      </c>
      <c r="F44" s="31"/>
      <c r="G44" s="11"/>
      <c r="H44" s="12">
        <f t="shared" si="2"/>
        <v>0</v>
      </c>
      <c r="I44" s="186">
        <v>36</v>
      </c>
      <c r="J44" s="34">
        <f>6*16</f>
        <v>96</v>
      </c>
      <c r="K44" s="187">
        <f t="shared" ref="K44:K51" si="3">I44*J44</f>
        <v>3456</v>
      </c>
      <c r="L44" s="182">
        <v>0</v>
      </c>
    </row>
    <row r="45" spans="1:12" s="7" customFormat="1" ht="25.5">
      <c r="A45" s="128" t="s">
        <v>55</v>
      </c>
      <c r="B45" s="161" t="s">
        <v>56</v>
      </c>
      <c r="C45" s="34">
        <v>36</v>
      </c>
      <c r="D45" s="144">
        <f>15*7</f>
        <v>105</v>
      </c>
      <c r="E45" s="135">
        <f t="shared" ref="E45:E62" si="4">C45*D45</f>
        <v>3780</v>
      </c>
      <c r="F45" s="31"/>
      <c r="G45" s="11"/>
      <c r="H45" s="12">
        <f t="shared" si="2"/>
        <v>0</v>
      </c>
      <c r="I45" s="186">
        <v>36</v>
      </c>
      <c r="J45" s="34">
        <f>15*7</f>
        <v>105</v>
      </c>
      <c r="K45" s="187">
        <f t="shared" si="3"/>
        <v>3780</v>
      </c>
      <c r="L45" s="182">
        <v>0</v>
      </c>
    </row>
    <row r="46" spans="1:12" s="7" customFormat="1" ht="25.5">
      <c r="A46" s="128" t="s">
        <v>57</v>
      </c>
      <c r="B46" s="161" t="s">
        <v>56</v>
      </c>
      <c r="C46" s="34">
        <v>36</v>
      </c>
      <c r="D46" s="144">
        <v>96</v>
      </c>
      <c r="E46" s="135">
        <f t="shared" si="4"/>
        <v>3456</v>
      </c>
      <c r="F46" s="31"/>
      <c r="G46" s="11"/>
      <c r="H46" s="12">
        <f t="shared" si="2"/>
        <v>0</v>
      </c>
      <c r="I46" s="186">
        <v>36</v>
      </c>
      <c r="J46" s="34">
        <v>96</v>
      </c>
      <c r="K46" s="187">
        <f t="shared" si="3"/>
        <v>3456</v>
      </c>
      <c r="L46" s="182">
        <v>0</v>
      </c>
    </row>
    <row r="47" spans="1:12" s="7" customFormat="1" ht="25.5">
      <c r="A47" s="129" t="s">
        <v>58</v>
      </c>
      <c r="B47" s="161" t="s">
        <v>54</v>
      </c>
      <c r="C47" s="50">
        <v>36</v>
      </c>
      <c r="D47" s="162">
        <v>15</v>
      </c>
      <c r="E47" s="135">
        <f t="shared" si="4"/>
        <v>540</v>
      </c>
      <c r="F47" s="31"/>
      <c r="G47" s="11"/>
      <c r="H47" s="12">
        <f t="shared" si="2"/>
        <v>0</v>
      </c>
      <c r="I47" s="196">
        <v>36</v>
      </c>
      <c r="J47" s="50">
        <v>15</v>
      </c>
      <c r="K47" s="187">
        <f t="shared" si="3"/>
        <v>540</v>
      </c>
      <c r="L47" s="182">
        <v>0</v>
      </c>
    </row>
    <row r="48" spans="1:12" s="7" customFormat="1">
      <c r="A48" s="128" t="s">
        <v>59</v>
      </c>
      <c r="B48" s="161" t="s">
        <v>60</v>
      </c>
      <c r="C48" s="34">
        <v>3</v>
      </c>
      <c r="D48" s="144">
        <v>4000</v>
      </c>
      <c r="E48" s="135">
        <f t="shared" si="4"/>
        <v>12000</v>
      </c>
      <c r="F48" s="31"/>
      <c r="G48" s="11"/>
      <c r="H48" s="12">
        <f t="shared" si="2"/>
        <v>0</v>
      </c>
      <c r="I48" s="186">
        <v>3</v>
      </c>
      <c r="J48" s="34">
        <v>4000</v>
      </c>
      <c r="K48" s="187">
        <f t="shared" si="3"/>
        <v>12000</v>
      </c>
      <c r="L48" s="182">
        <v>0</v>
      </c>
    </row>
    <row r="49" spans="1:12" s="7" customFormat="1">
      <c r="A49" s="128" t="s">
        <v>61</v>
      </c>
      <c r="B49" s="161" t="s">
        <v>62</v>
      </c>
      <c r="C49" s="34">
        <v>3</v>
      </c>
      <c r="D49" s="144">
        <v>9000</v>
      </c>
      <c r="E49" s="135">
        <f t="shared" si="4"/>
        <v>27000</v>
      </c>
      <c r="F49" s="31"/>
      <c r="G49" s="11"/>
      <c r="H49" s="12">
        <f t="shared" si="2"/>
        <v>0</v>
      </c>
      <c r="I49" s="186">
        <v>3</v>
      </c>
      <c r="J49" s="34">
        <v>9000</v>
      </c>
      <c r="K49" s="187">
        <f t="shared" si="3"/>
        <v>27000</v>
      </c>
      <c r="L49" s="182">
        <v>0</v>
      </c>
    </row>
    <row r="50" spans="1:12" s="7" customFormat="1">
      <c r="A50" s="128" t="s">
        <v>63</v>
      </c>
      <c r="B50" s="161" t="s">
        <v>64</v>
      </c>
      <c r="C50" s="34">
        <v>1</v>
      </c>
      <c r="D50" s="144">
        <v>3150</v>
      </c>
      <c r="E50" s="135">
        <f t="shared" si="4"/>
        <v>3150</v>
      </c>
      <c r="F50" s="31"/>
      <c r="G50" s="11"/>
      <c r="H50" s="12">
        <f t="shared" si="2"/>
        <v>0</v>
      </c>
      <c r="I50" s="186">
        <v>1</v>
      </c>
      <c r="J50" s="34">
        <v>3150</v>
      </c>
      <c r="K50" s="187">
        <f t="shared" si="3"/>
        <v>3150</v>
      </c>
      <c r="L50" s="182">
        <v>0</v>
      </c>
    </row>
    <row r="51" spans="1:12" s="7" customFormat="1" ht="25.5">
      <c r="A51" s="128" t="s">
        <v>65</v>
      </c>
      <c r="B51" s="161" t="s">
        <v>66</v>
      </c>
      <c r="C51" s="34">
        <v>9</v>
      </c>
      <c r="D51" s="144">
        <v>47470</v>
      </c>
      <c r="E51" s="135">
        <f t="shared" si="4"/>
        <v>427230</v>
      </c>
      <c r="F51" s="31"/>
      <c r="G51" s="11"/>
      <c r="H51" s="12">
        <f t="shared" si="2"/>
        <v>0</v>
      </c>
      <c r="I51" s="186">
        <v>9</v>
      </c>
      <c r="J51" s="34">
        <v>47470</v>
      </c>
      <c r="K51" s="187">
        <f t="shared" si="3"/>
        <v>427230</v>
      </c>
      <c r="L51" s="182">
        <v>0</v>
      </c>
    </row>
    <row r="52" spans="1:12" s="7" customFormat="1">
      <c r="A52" s="128" t="s">
        <v>67</v>
      </c>
      <c r="B52" s="161"/>
      <c r="C52" s="34"/>
      <c r="D52" s="144" t="s">
        <v>52</v>
      </c>
      <c r="E52" s="135"/>
      <c r="F52" s="31"/>
      <c r="G52" s="11"/>
      <c r="H52" s="12">
        <f t="shared" si="2"/>
        <v>0</v>
      </c>
      <c r="I52" s="186"/>
      <c r="J52" s="34" t="s">
        <v>52</v>
      </c>
      <c r="K52" s="187"/>
      <c r="L52" s="182">
        <v>0</v>
      </c>
    </row>
    <row r="53" spans="1:12" s="7" customFormat="1">
      <c r="A53" s="128" t="s">
        <v>68</v>
      </c>
      <c r="B53" s="161" t="s">
        <v>66</v>
      </c>
      <c r="C53" s="34">
        <v>1</v>
      </c>
      <c r="D53" s="144">
        <v>15000</v>
      </c>
      <c r="E53" s="135">
        <f t="shared" si="4"/>
        <v>15000</v>
      </c>
      <c r="F53" s="31"/>
      <c r="G53" s="11"/>
      <c r="H53" s="12">
        <f t="shared" si="2"/>
        <v>0</v>
      </c>
      <c r="I53" s="186">
        <v>1</v>
      </c>
      <c r="J53" s="34">
        <v>15000</v>
      </c>
      <c r="K53" s="187">
        <f t="shared" ref="K53:K62" si="5">I53*J53</f>
        <v>15000</v>
      </c>
      <c r="L53" s="182">
        <v>0</v>
      </c>
    </row>
    <row r="54" spans="1:12" s="7" customFormat="1">
      <c r="A54" s="128" t="s">
        <v>69</v>
      </c>
      <c r="B54" s="161" t="s">
        <v>66</v>
      </c>
      <c r="C54" s="34">
        <v>1</v>
      </c>
      <c r="D54" s="144">
        <v>140000</v>
      </c>
      <c r="E54" s="135">
        <f t="shared" si="4"/>
        <v>140000</v>
      </c>
      <c r="F54" s="31"/>
      <c r="G54" s="11"/>
      <c r="H54" s="12">
        <f t="shared" si="2"/>
        <v>0</v>
      </c>
      <c r="I54" s="186">
        <v>1</v>
      </c>
      <c r="J54" s="34">
        <v>140000</v>
      </c>
      <c r="K54" s="187">
        <f t="shared" si="5"/>
        <v>140000</v>
      </c>
      <c r="L54" s="182">
        <v>0</v>
      </c>
    </row>
    <row r="55" spans="1:12" s="7" customFormat="1">
      <c r="A55" s="128" t="s">
        <v>70</v>
      </c>
      <c r="B55" s="161" t="s">
        <v>66</v>
      </c>
      <c r="C55" s="34">
        <v>1</v>
      </c>
      <c r="D55" s="144">
        <v>200000</v>
      </c>
      <c r="E55" s="135">
        <f t="shared" si="4"/>
        <v>200000</v>
      </c>
      <c r="F55" s="31"/>
      <c r="G55" s="11"/>
      <c r="H55" s="12">
        <f t="shared" si="2"/>
        <v>0</v>
      </c>
      <c r="I55" s="186">
        <v>1</v>
      </c>
      <c r="J55" s="34">
        <v>200000</v>
      </c>
      <c r="K55" s="187">
        <f t="shared" si="5"/>
        <v>200000</v>
      </c>
      <c r="L55" s="182">
        <v>0</v>
      </c>
    </row>
    <row r="56" spans="1:12" s="7" customFormat="1">
      <c r="A56" s="128" t="s">
        <v>71</v>
      </c>
      <c r="B56" s="161" t="s">
        <v>66</v>
      </c>
      <c r="C56" s="34">
        <v>1</v>
      </c>
      <c r="D56" s="144">
        <v>30000</v>
      </c>
      <c r="E56" s="135">
        <f t="shared" si="4"/>
        <v>30000</v>
      </c>
      <c r="F56" s="31"/>
      <c r="G56" s="11"/>
      <c r="H56" s="12">
        <f t="shared" si="2"/>
        <v>0</v>
      </c>
      <c r="I56" s="186">
        <v>1</v>
      </c>
      <c r="J56" s="34">
        <v>30000</v>
      </c>
      <c r="K56" s="187">
        <f t="shared" si="5"/>
        <v>30000</v>
      </c>
      <c r="L56" s="182">
        <v>0</v>
      </c>
    </row>
    <row r="57" spans="1:12" s="7" customFormat="1">
      <c r="A57" s="128" t="s">
        <v>72</v>
      </c>
      <c r="B57" s="161" t="s">
        <v>66</v>
      </c>
      <c r="C57" s="34">
        <v>1</v>
      </c>
      <c r="D57" s="144">
        <v>30000</v>
      </c>
      <c r="E57" s="135">
        <f t="shared" si="4"/>
        <v>30000</v>
      </c>
      <c r="F57" s="31"/>
      <c r="G57" s="11"/>
      <c r="H57" s="12">
        <f t="shared" si="2"/>
        <v>0</v>
      </c>
      <c r="I57" s="186">
        <v>1</v>
      </c>
      <c r="J57" s="34">
        <v>30000</v>
      </c>
      <c r="K57" s="187">
        <f t="shared" si="5"/>
        <v>30000</v>
      </c>
      <c r="L57" s="182">
        <v>0</v>
      </c>
    </row>
    <row r="58" spans="1:12" s="7" customFormat="1" ht="25.5">
      <c r="A58" s="128" t="s">
        <v>73</v>
      </c>
      <c r="B58" s="161" t="s">
        <v>74</v>
      </c>
      <c r="C58" s="34">
        <v>32</v>
      </c>
      <c r="D58" s="144">
        <v>5000</v>
      </c>
      <c r="E58" s="135">
        <f t="shared" si="4"/>
        <v>160000</v>
      </c>
      <c r="F58" s="31"/>
      <c r="G58" s="11"/>
      <c r="H58" s="12">
        <f t="shared" si="2"/>
        <v>0</v>
      </c>
      <c r="I58" s="186">
        <v>32</v>
      </c>
      <c r="J58" s="34">
        <v>5000</v>
      </c>
      <c r="K58" s="187">
        <f t="shared" si="5"/>
        <v>160000</v>
      </c>
      <c r="L58" s="182">
        <v>0</v>
      </c>
    </row>
    <row r="59" spans="1:12" s="7" customFormat="1" ht="25.5">
      <c r="A59" s="128" t="s">
        <v>75</v>
      </c>
      <c r="B59" s="161" t="s">
        <v>36</v>
      </c>
      <c r="C59" s="34">
        <v>1</v>
      </c>
      <c r="D59" s="144">
        <v>25000</v>
      </c>
      <c r="E59" s="135">
        <f t="shared" si="4"/>
        <v>25000</v>
      </c>
      <c r="F59" s="31"/>
      <c r="G59" s="11"/>
      <c r="H59" s="12">
        <f t="shared" si="2"/>
        <v>0</v>
      </c>
      <c r="I59" s="186">
        <v>1</v>
      </c>
      <c r="J59" s="34">
        <v>25000</v>
      </c>
      <c r="K59" s="187">
        <f t="shared" si="5"/>
        <v>25000</v>
      </c>
      <c r="L59" s="182">
        <v>0</v>
      </c>
    </row>
    <row r="60" spans="1:12" s="7" customFormat="1">
      <c r="A60" s="129" t="s">
        <v>76</v>
      </c>
      <c r="B60" s="163" t="s">
        <v>77</v>
      </c>
      <c r="C60" s="50">
        <v>18</v>
      </c>
      <c r="D60" s="162">
        <v>25000</v>
      </c>
      <c r="E60" s="135">
        <f t="shared" si="4"/>
        <v>450000</v>
      </c>
      <c r="F60" s="31"/>
      <c r="G60" s="11"/>
      <c r="H60" s="12"/>
      <c r="I60" s="196">
        <v>18</v>
      </c>
      <c r="J60" s="50">
        <v>25000</v>
      </c>
      <c r="K60" s="187">
        <f t="shared" si="5"/>
        <v>450000</v>
      </c>
      <c r="L60" s="182">
        <v>0</v>
      </c>
    </row>
    <row r="61" spans="1:12" s="7" customFormat="1" ht="25.5">
      <c r="A61" s="129" t="s">
        <v>78</v>
      </c>
      <c r="B61" s="163" t="s">
        <v>79</v>
      </c>
      <c r="C61" s="50">
        <v>9</v>
      </c>
      <c r="D61" s="162">
        <v>2000</v>
      </c>
      <c r="E61" s="135">
        <f t="shared" si="4"/>
        <v>18000</v>
      </c>
      <c r="F61" s="38"/>
      <c r="G61" s="46"/>
      <c r="H61" s="12">
        <f>SUM(H26:H59)</f>
        <v>0</v>
      </c>
      <c r="I61" s="196">
        <v>9</v>
      </c>
      <c r="J61" s="50">
        <v>2000</v>
      </c>
      <c r="K61" s="187">
        <f t="shared" si="5"/>
        <v>18000</v>
      </c>
      <c r="L61" s="182">
        <v>0</v>
      </c>
    </row>
    <row r="62" spans="1:12" s="7" customFormat="1" ht="25.5">
      <c r="A62" s="128" t="s">
        <v>80</v>
      </c>
      <c r="B62" s="161" t="s">
        <v>81</v>
      </c>
      <c r="C62" s="34">
        <v>6</v>
      </c>
      <c r="D62" s="144">
        <v>5000</v>
      </c>
      <c r="E62" s="135">
        <f t="shared" si="4"/>
        <v>30000</v>
      </c>
      <c r="F62" s="31"/>
      <c r="G62" s="11"/>
      <c r="H62" s="12"/>
      <c r="I62" s="186">
        <v>6</v>
      </c>
      <c r="J62" s="34">
        <v>5000</v>
      </c>
      <c r="K62" s="187">
        <f t="shared" si="5"/>
        <v>30000</v>
      </c>
      <c r="L62" s="182">
        <v>0</v>
      </c>
    </row>
    <row r="63" spans="1:12" s="7" customFormat="1">
      <c r="A63" s="128" t="s">
        <v>82</v>
      </c>
      <c r="B63" s="161" t="s">
        <v>83</v>
      </c>
      <c r="C63" s="34">
        <v>70</v>
      </c>
      <c r="D63" s="144">
        <v>1400</v>
      </c>
      <c r="E63" s="135">
        <f>C63*D63</f>
        <v>98000</v>
      </c>
      <c r="F63" s="31"/>
      <c r="G63" s="11"/>
      <c r="H63" s="12"/>
      <c r="I63" s="186">
        <v>70</v>
      </c>
      <c r="J63" s="34">
        <v>1400</v>
      </c>
      <c r="K63" s="187">
        <f>I63*J63</f>
        <v>98000</v>
      </c>
      <c r="L63" s="182">
        <v>0</v>
      </c>
    </row>
    <row r="64" spans="1:12" s="4" customFormat="1">
      <c r="A64" s="130" t="s">
        <v>84</v>
      </c>
      <c r="B64" s="164" t="s">
        <v>85</v>
      </c>
      <c r="C64" s="60"/>
      <c r="D64" s="165"/>
      <c r="E64" s="135">
        <f>C64*D64</f>
        <v>0</v>
      </c>
      <c r="F64" s="60">
        <v>4</v>
      </c>
      <c r="G64" s="61">
        <v>21350</v>
      </c>
      <c r="H64" s="12">
        <f>F64*G64</f>
        <v>85400</v>
      </c>
      <c r="I64" s="197">
        <v>4</v>
      </c>
      <c r="J64" s="59">
        <v>21350</v>
      </c>
      <c r="K64" s="187">
        <f>J64*I64</f>
        <v>85400</v>
      </c>
      <c r="L64" s="182">
        <v>1</v>
      </c>
    </row>
    <row r="65" spans="1:13" s="7" customFormat="1">
      <c r="A65" s="131" t="s">
        <v>86</v>
      </c>
      <c r="B65" s="166"/>
      <c r="C65" s="37"/>
      <c r="D65" s="150"/>
      <c r="E65" s="137">
        <f>SUM(E43:E64)</f>
        <v>1676612</v>
      </c>
      <c r="F65" s="48"/>
      <c r="G65" s="49"/>
      <c r="H65" s="57"/>
      <c r="I65" s="198"/>
      <c r="J65" s="37"/>
      <c r="K65" s="191">
        <f>SUM(K43:K64)</f>
        <v>1762012</v>
      </c>
      <c r="L65" s="182">
        <v>0.05</v>
      </c>
      <c r="M65" s="58"/>
    </row>
    <row r="66" spans="1:13" s="7" customFormat="1" ht="11.25">
      <c r="A66" s="23"/>
      <c r="B66" s="155"/>
      <c r="C66" s="10"/>
      <c r="D66" s="156"/>
      <c r="E66" s="140"/>
      <c r="F66" s="31"/>
      <c r="G66" s="11"/>
      <c r="H66" s="12"/>
      <c r="I66" s="31"/>
      <c r="J66" s="11"/>
      <c r="K66" s="12"/>
      <c r="L66" s="181"/>
    </row>
    <row r="67" spans="1:13" s="7" customFormat="1" ht="12.75" customHeight="1">
      <c r="A67" s="132" t="s">
        <v>87</v>
      </c>
      <c r="B67" s="167"/>
      <c r="C67" s="51"/>
      <c r="D67" s="168"/>
      <c r="E67" s="137">
        <f>E65+E40+E34+E27+E22+E18</f>
        <v>2768134.3285292899</v>
      </c>
      <c r="F67" s="48"/>
      <c r="G67" s="49"/>
      <c r="H67" s="40">
        <f>F67*G67</f>
        <v>0</v>
      </c>
      <c r="I67" s="199"/>
      <c r="J67" s="51"/>
      <c r="K67" s="191">
        <f>K65+K40+K34+K27+K22+K18</f>
        <v>2853534.3285292899</v>
      </c>
      <c r="L67" s="181">
        <f>J67*K67</f>
        <v>0</v>
      </c>
    </row>
    <row r="68" spans="1:13" s="7" customFormat="1" ht="25.5">
      <c r="A68" s="121" t="s">
        <v>88</v>
      </c>
      <c r="B68" s="167"/>
      <c r="C68" s="51"/>
      <c r="D68" s="168"/>
      <c r="E68" s="135">
        <f>E67*0.05</f>
        <v>138406.7164264645</v>
      </c>
      <c r="F68" s="48"/>
      <c r="G68" s="49"/>
      <c r="H68" s="40">
        <f>F68*G68</f>
        <v>0</v>
      </c>
      <c r="I68" s="199"/>
      <c r="J68" s="51"/>
      <c r="K68" s="187">
        <f>E67*0.05</f>
        <v>138406.7164264645</v>
      </c>
      <c r="L68" s="181">
        <f>J68*K68</f>
        <v>0</v>
      </c>
    </row>
    <row r="69" spans="1:13" s="7" customFormat="1">
      <c r="A69" s="132" t="s">
        <v>89</v>
      </c>
      <c r="B69" s="169"/>
      <c r="C69" s="37"/>
      <c r="D69" s="150"/>
      <c r="E69" s="137">
        <f>SUM(E67:E68)</f>
        <v>2906541.0449557547</v>
      </c>
      <c r="F69" s="52"/>
      <c r="G69" s="53"/>
      <c r="H69" s="54">
        <f>SUM(H65:H68)</f>
        <v>0</v>
      </c>
      <c r="I69" s="198"/>
      <c r="J69" s="37"/>
      <c r="K69" s="191">
        <f>SUM(K67:K68)</f>
        <v>2991941.0449557547</v>
      </c>
      <c r="L69" s="180">
        <f>SUM(L65:L68)</f>
        <v>0.05</v>
      </c>
    </row>
    <row r="70" spans="1:13" s="7" customFormat="1" ht="25.5">
      <c r="A70" s="133" t="s">
        <v>90</v>
      </c>
      <c r="B70" s="167"/>
      <c r="C70" s="51"/>
      <c r="D70" s="168"/>
      <c r="E70" s="135">
        <f>7*E69/100</f>
        <v>203457.87314690286</v>
      </c>
      <c r="F70" s="48"/>
      <c r="G70" s="49"/>
      <c r="H70" s="40"/>
      <c r="I70" s="199"/>
      <c r="J70" s="51"/>
      <c r="K70" s="187">
        <v>203769.96</v>
      </c>
      <c r="L70" s="181"/>
    </row>
    <row r="71" spans="1:13" s="4" customFormat="1" ht="13.5" thickBot="1">
      <c r="A71" s="132" t="s">
        <v>91</v>
      </c>
      <c r="B71" s="170"/>
      <c r="C71" s="171"/>
      <c r="D71" s="172"/>
      <c r="E71" s="137">
        <f>E70+E69</f>
        <v>3109998.9181026574</v>
      </c>
      <c r="F71" s="55"/>
      <c r="G71" s="56"/>
      <c r="H71" s="54"/>
      <c r="I71" s="200"/>
      <c r="J71" s="171"/>
      <c r="K71" s="201">
        <v>3195711</v>
      </c>
      <c r="L71" s="185"/>
    </row>
    <row r="72" spans="1:13" s="21" customFormat="1" ht="18" customHeight="1">
      <c r="A72" s="15"/>
      <c r="B72" s="16"/>
      <c r="C72" s="17"/>
      <c r="D72" s="18"/>
      <c r="E72" s="19"/>
      <c r="F72" s="17"/>
      <c r="G72" s="18"/>
      <c r="H72" s="19"/>
      <c r="I72" s="17"/>
      <c r="J72" s="18"/>
      <c r="K72" s="64"/>
      <c r="L72" s="19"/>
    </row>
    <row r="73" spans="1:13" s="21" customFormat="1" ht="31.5" customHeight="1">
      <c r="A73" s="205" t="s">
        <v>92</v>
      </c>
      <c r="B73" s="205"/>
      <c r="C73" s="205"/>
      <c r="D73" s="205"/>
      <c r="E73" s="205"/>
      <c r="F73" s="205"/>
      <c r="G73" s="205"/>
      <c r="H73" s="205"/>
      <c r="I73" s="205"/>
      <c r="J73" s="205"/>
      <c r="K73" s="205"/>
      <c r="L73" s="205"/>
    </row>
    <row r="74" spans="1:13" s="21" customFormat="1" ht="21.75" customHeight="1">
      <c r="A74" s="205" t="s">
        <v>93</v>
      </c>
      <c r="B74" s="205"/>
      <c r="C74" s="205"/>
      <c r="D74" s="205"/>
      <c r="E74" s="205"/>
      <c r="F74" s="205"/>
      <c r="G74" s="205"/>
      <c r="H74" s="205"/>
      <c r="I74" s="205"/>
      <c r="J74" s="205"/>
      <c r="K74" s="205"/>
      <c r="L74" s="205"/>
    </row>
    <row r="75" spans="1:13" s="22" customFormat="1" ht="30" customHeight="1">
      <c r="A75" s="205" t="s">
        <v>94</v>
      </c>
      <c r="B75" s="205"/>
      <c r="C75" s="205"/>
      <c r="D75" s="205"/>
      <c r="E75" s="205"/>
      <c r="F75" s="205"/>
      <c r="G75" s="205"/>
      <c r="H75" s="205"/>
      <c r="I75" s="205"/>
      <c r="J75" s="205"/>
      <c r="K75" s="205"/>
      <c r="L75" s="205"/>
      <c r="M75" s="203"/>
    </row>
    <row r="76" spans="1:13" s="22" customFormat="1" ht="21.75" customHeight="1">
      <c r="A76" s="205" t="s">
        <v>95</v>
      </c>
      <c r="B76" s="205"/>
      <c r="C76" s="205"/>
      <c r="D76" s="205"/>
      <c r="E76" s="205"/>
      <c r="F76" s="205"/>
      <c r="G76" s="205"/>
      <c r="H76" s="205"/>
      <c r="I76" s="205"/>
      <c r="J76" s="205"/>
      <c r="K76" s="205"/>
      <c r="L76" s="205"/>
      <c r="M76" s="203"/>
    </row>
    <row r="77" spans="1:13" s="22" customFormat="1" ht="30.75" customHeight="1">
      <c r="A77" s="205" t="s">
        <v>96</v>
      </c>
      <c r="B77" s="205"/>
      <c r="C77" s="205"/>
      <c r="D77" s="205"/>
      <c r="E77" s="205"/>
      <c r="F77" s="205"/>
      <c r="G77" s="205"/>
      <c r="H77" s="205"/>
      <c r="I77" s="205"/>
      <c r="J77" s="205"/>
      <c r="K77" s="205"/>
      <c r="L77" s="205"/>
      <c r="M77" s="203"/>
    </row>
    <row r="78" spans="1:13" s="22" customFormat="1" ht="30.75" customHeight="1">
      <c r="A78" s="205" t="s">
        <v>97</v>
      </c>
      <c r="B78" s="205"/>
      <c r="C78" s="205"/>
      <c r="D78" s="205"/>
      <c r="E78" s="205"/>
      <c r="F78" s="205"/>
      <c r="G78" s="205"/>
      <c r="H78" s="205"/>
      <c r="I78" s="205"/>
      <c r="J78" s="205"/>
      <c r="K78" s="205"/>
      <c r="L78" s="205"/>
      <c r="M78" s="203"/>
    </row>
    <row r="79" spans="1:13" s="22" customFormat="1" ht="21" customHeight="1">
      <c r="A79" s="205" t="s">
        <v>98</v>
      </c>
      <c r="B79" s="205"/>
      <c r="C79" s="205"/>
      <c r="D79" s="205"/>
      <c r="E79" s="205"/>
      <c r="F79" s="205"/>
      <c r="G79" s="205"/>
      <c r="H79" s="205"/>
      <c r="I79" s="205"/>
      <c r="J79" s="205"/>
      <c r="K79" s="205"/>
      <c r="L79" s="205"/>
      <c r="M79" s="203"/>
    </row>
    <row r="80" spans="1:13" s="22" customFormat="1" ht="21" customHeight="1">
      <c r="A80" s="205" t="s">
        <v>99</v>
      </c>
      <c r="B80" s="205"/>
      <c r="C80" s="205"/>
      <c r="D80" s="205"/>
      <c r="E80" s="205"/>
      <c r="F80" s="205"/>
      <c r="G80" s="205"/>
      <c r="H80" s="205"/>
      <c r="I80" s="205"/>
      <c r="J80" s="205"/>
      <c r="K80" s="205"/>
      <c r="L80" s="205"/>
      <c r="M80" s="203"/>
    </row>
    <row r="81" spans="1:12" s="22" customFormat="1" ht="21" customHeight="1">
      <c r="A81" s="205" t="s">
        <v>100</v>
      </c>
      <c r="B81" s="205"/>
      <c r="C81" s="205"/>
      <c r="D81" s="205"/>
      <c r="E81" s="205"/>
      <c r="F81" s="205"/>
      <c r="G81" s="205"/>
      <c r="H81" s="205"/>
      <c r="I81" s="205"/>
      <c r="J81" s="205"/>
      <c r="K81" s="205"/>
      <c r="L81" s="205"/>
    </row>
    <row r="82" spans="1:12" s="22" customFormat="1" ht="21" customHeight="1">
      <c r="A82" s="205" t="s">
        <v>101</v>
      </c>
      <c r="B82" s="205"/>
      <c r="C82" s="205"/>
      <c r="D82" s="205"/>
      <c r="E82" s="205"/>
      <c r="F82" s="205"/>
      <c r="G82" s="205"/>
      <c r="H82" s="205"/>
      <c r="I82" s="205"/>
      <c r="J82" s="205"/>
      <c r="K82" s="205"/>
      <c r="L82" s="205"/>
    </row>
    <row r="83" spans="1:12" s="7" customFormat="1" ht="22.5" customHeight="1">
      <c r="A83" s="205" t="s">
        <v>102</v>
      </c>
      <c r="B83" s="205"/>
      <c r="C83" s="205"/>
      <c r="D83" s="205"/>
      <c r="E83" s="205"/>
      <c r="F83" s="205"/>
      <c r="G83" s="205"/>
      <c r="H83" s="205"/>
      <c r="I83" s="205"/>
      <c r="J83" s="205"/>
      <c r="K83" s="205"/>
      <c r="L83" s="205"/>
    </row>
    <row r="84" spans="1:12" s="7" customFormat="1" ht="11.25">
      <c r="A84" s="202"/>
      <c r="D84" s="20"/>
      <c r="E84" s="20"/>
      <c r="G84" s="20"/>
      <c r="H84" s="20"/>
      <c r="J84" s="20"/>
      <c r="K84" s="20"/>
      <c r="L84" s="20"/>
    </row>
    <row r="85" spans="1:12" s="7" customFormat="1" ht="11.25">
      <c r="A85" s="202"/>
      <c r="D85" s="20"/>
      <c r="E85" s="20"/>
      <c r="G85" s="20"/>
      <c r="H85" s="20"/>
      <c r="J85" s="20"/>
      <c r="K85" s="20"/>
      <c r="L85" s="20"/>
    </row>
    <row r="86" spans="1:12" s="7" customFormat="1" ht="11.25">
      <c r="A86" s="217"/>
      <c r="B86" s="217"/>
      <c r="C86" s="217"/>
      <c r="D86" s="217"/>
      <c r="E86" s="217"/>
      <c r="F86" s="217"/>
      <c r="G86" s="217"/>
      <c r="H86" s="217"/>
      <c r="I86" s="217"/>
      <c r="J86" s="217"/>
      <c r="K86" s="217"/>
    </row>
    <row r="87" spans="1:12" s="7" customFormat="1" ht="25.5" customHeight="1">
      <c r="A87" s="202"/>
      <c r="D87" s="20"/>
      <c r="E87" s="20"/>
      <c r="G87" s="20"/>
      <c r="H87" s="20"/>
      <c r="J87" s="20"/>
      <c r="K87" s="20"/>
      <c r="L87" s="20"/>
    </row>
    <row r="88" spans="1:12" s="7" customFormat="1" ht="11.25">
      <c r="A88" s="216"/>
      <c r="B88" s="216"/>
      <c r="C88" s="216"/>
      <c r="D88" s="216"/>
      <c r="E88" s="216"/>
      <c r="G88" s="20"/>
      <c r="H88" s="20"/>
      <c r="J88" s="20"/>
      <c r="K88" s="20"/>
      <c r="L88" s="20"/>
    </row>
    <row r="89" spans="1:12" s="7" customFormat="1" ht="11.25">
      <c r="A89" s="202"/>
      <c r="D89" s="20"/>
      <c r="E89" s="20"/>
      <c r="G89" s="20"/>
      <c r="H89" s="20"/>
      <c r="J89" s="20"/>
      <c r="K89" s="20"/>
      <c r="L89" s="20"/>
    </row>
    <row r="90" spans="1:12" s="7" customFormat="1" ht="11.25">
      <c r="A90" s="202"/>
      <c r="D90" s="20"/>
      <c r="E90" s="20"/>
      <c r="G90" s="20"/>
      <c r="H90" s="20"/>
      <c r="J90" s="20"/>
      <c r="K90" s="20"/>
      <c r="L90" s="20"/>
    </row>
    <row r="91" spans="1:12" s="7" customFormat="1" ht="11.25">
      <c r="A91" s="202"/>
      <c r="D91" s="20"/>
      <c r="E91" s="20"/>
      <c r="G91" s="20"/>
      <c r="H91" s="20"/>
      <c r="J91" s="20"/>
      <c r="K91" s="20"/>
      <c r="L91" s="20"/>
    </row>
    <row r="92" spans="1:12" s="7" customFormat="1" ht="11.25">
      <c r="A92" s="202"/>
      <c r="D92" s="20"/>
      <c r="E92" s="20"/>
      <c r="G92" s="20"/>
      <c r="H92" s="20"/>
      <c r="J92" s="20"/>
      <c r="K92" s="20"/>
      <c r="L92" s="20"/>
    </row>
    <row r="93" spans="1:12" s="7" customFormat="1" ht="11.25">
      <c r="A93" s="202"/>
      <c r="D93" s="20"/>
      <c r="E93" s="20"/>
      <c r="G93" s="20"/>
      <c r="H93" s="20"/>
      <c r="J93" s="20"/>
      <c r="K93" s="20"/>
      <c r="L93" s="20"/>
    </row>
    <row r="94" spans="1:12" s="7" customFormat="1" ht="11.25">
      <c r="A94" s="202"/>
      <c r="D94" s="20"/>
      <c r="E94" s="20"/>
      <c r="G94" s="20"/>
      <c r="H94" s="20"/>
      <c r="J94" s="20"/>
      <c r="K94" s="20"/>
      <c r="L94" s="20"/>
    </row>
    <row r="95" spans="1:12" s="7" customFormat="1" ht="11.25">
      <c r="A95" s="202"/>
      <c r="D95" s="20"/>
      <c r="E95" s="20"/>
      <c r="G95" s="20"/>
      <c r="H95" s="20"/>
      <c r="J95" s="20"/>
      <c r="K95" s="20"/>
      <c r="L95" s="20"/>
    </row>
    <row r="96" spans="1:12">
      <c r="A96" s="202"/>
      <c r="B96" s="7"/>
      <c r="C96" s="7"/>
      <c r="D96" s="20"/>
      <c r="E96" s="20"/>
      <c r="F96" s="7"/>
      <c r="G96" s="20"/>
      <c r="H96" s="20"/>
      <c r="I96" s="7"/>
      <c r="J96" s="20"/>
      <c r="K96" s="20"/>
      <c r="L96" s="20"/>
    </row>
  </sheetData>
  <mergeCells count="24">
    <mergeCell ref="A88:E88"/>
    <mergeCell ref="A86:K86"/>
    <mergeCell ref="A76:L76"/>
    <mergeCell ref="A77:L77"/>
    <mergeCell ref="B2:E2"/>
    <mergeCell ref="K3:K4"/>
    <mergeCell ref="A83:L83"/>
    <mergeCell ref="A78:L78"/>
    <mergeCell ref="J3:J4"/>
    <mergeCell ref="E3:E4"/>
    <mergeCell ref="A82:L82"/>
    <mergeCell ref="G3:G4"/>
    <mergeCell ref="H3:H4"/>
    <mergeCell ref="A79:L79"/>
    <mergeCell ref="A80:L80"/>
    <mergeCell ref="A81:L81"/>
    <mergeCell ref="A1:D1"/>
    <mergeCell ref="A73:L73"/>
    <mergeCell ref="A74:L74"/>
    <mergeCell ref="A75:L75"/>
    <mergeCell ref="L3:L4"/>
    <mergeCell ref="F2:H2"/>
    <mergeCell ref="D3:D4"/>
    <mergeCell ref="I1:K2"/>
  </mergeCells>
  <phoneticPr fontId="5" type="noConversion"/>
  <printOptions horizontalCentered="1"/>
  <pageMargins left="0.39370078740157483" right="0.39370078740157483" top="0.78740157480314965" bottom="0.39370078740157483" header="0.39370078740157483" footer="0.19685039370078741"/>
  <pageSetup paperSize="9" scale="71" orientation="landscape" horizontalDpi="4294967292" verticalDpi="300" r:id="rId1"/>
  <headerFooter alignWithMargins="0">
    <oddHeader>&amp;LConvention de Contribution n°FED/2010/244-435</oddHeader>
    <oddFooter>&amp;C&amp;P/&amp;N</oddFooter>
  </headerFooter>
  <rowBreaks count="2" manualBreakCount="2">
    <brk id="41" max="11" man="1"/>
    <brk id="7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zoomScaleNormal="100" zoomScaleSheetLayoutView="100" workbookViewId="0">
      <selection activeCell="I23" sqref="I23"/>
    </sheetView>
  </sheetViews>
  <sheetFormatPr defaultRowHeight="12.75"/>
  <cols>
    <col min="1" max="7" width="9.140625" style="66" customWidth="1"/>
    <col min="8" max="8" width="11.7109375" style="66" bestFit="1" customWidth="1"/>
    <col min="9" max="9" width="14.42578125" style="66" bestFit="1" customWidth="1"/>
    <col min="10" max="10" width="9.140625" style="66"/>
    <col min="11" max="11" width="18" style="66" bestFit="1" customWidth="1"/>
    <col min="12" max="16384" width="9.140625" style="66"/>
  </cols>
  <sheetData>
    <row r="1" spans="1:11" ht="15.75">
      <c r="A1" s="65" t="s">
        <v>103</v>
      </c>
    </row>
    <row r="2" spans="1:11" ht="13.5" thickBot="1">
      <c r="A2" s="67"/>
      <c r="B2" s="68"/>
      <c r="C2" s="68"/>
      <c r="D2" s="68"/>
      <c r="E2" s="68"/>
      <c r="F2" s="68"/>
      <c r="G2" s="68"/>
    </row>
    <row r="3" spans="1:11">
      <c r="A3" s="69"/>
      <c r="B3" s="70"/>
      <c r="C3" s="70"/>
      <c r="D3" s="70"/>
      <c r="E3" s="70"/>
      <c r="F3" s="71"/>
      <c r="G3" s="71"/>
      <c r="H3" s="72" t="s">
        <v>104</v>
      </c>
      <c r="I3" s="73" t="s">
        <v>105</v>
      </c>
    </row>
    <row r="4" spans="1:11">
      <c r="A4" s="74"/>
      <c r="B4" s="75"/>
      <c r="C4" s="75"/>
      <c r="D4" s="75"/>
      <c r="E4" s="75"/>
      <c r="F4" s="76"/>
      <c r="G4" s="76"/>
      <c r="H4" s="77" t="s">
        <v>106</v>
      </c>
      <c r="I4" s="78" t="s">
        <v>107</v>
      </c>
    </row>
    <row r="5" spans="1:11" ht="13.5" thickBot="1">
      <c r="A5" s="79"/>
      <c r="B5" s="80"/>
      <c r="C5" s="80"/>
      <c r="D5" s="80"/>
      <c r="E5" s="80"/>
      <c r="F5" s="81"/>
      <c r="G5" s="81"/>
      <c r="H5" s="82" t="s">
        <v>108</v>
      </c>
      <c r="I5" s="83" t="s">
        <v>109</v>
      </c>
    </row>
    <row r="6" spans="1:11" s="68" customFormat="1">
      <c r="A6" s="84"/>
      <c r="B6" s="85"/>
      <c r="C6" s="86"/>
      <c r="D6" s="86"/>
      <c r="E6" s="86"/>
      <c r="F6" s="86"/>
      <c r="G6" s="86"/>
      <c r="H6" s="87"/>
      <c r="I6" s="88"/>
    </row>
    <row r="7" spans="1:11">
      <c r="A7" s="89"/>
      <c r="B7" s="90"/>
      <c r="C7" s="90"/>
      <c r="D7" s="90"/>
      <c r="E7" s="90"/>
      <c r="F7" s="90"/>
      <c r="G7" s="91"/>
      <c r="H7" s="92"/>
      <c r="I7" s="93" t="s">
        <v>52</v>
      </c>
    </row>
    <row r="8" spans="1:11" s="68" customFormat="1">
      <c r="A8" s="94" t="s">
        <v>110</v>
      </c>
      <c r="B8" s="86"/>
      <c r="C8" s="86"/>
      <c r="D8" s="95"/>
      <c r="E8" s="96"/>
      <c r="F8" s="95"/>
      <c r="G8" s="95"/>
      <c r="H8" s="97">
        <f>H22-H13</f>
        <v>215711</v>
      </c>
      <c r="I8" s="98">
        <f>(H8/H22)</f>
        <v>6.7500158806600472E-2</v>
      </c>
      <c r="J8" s="99"/>
      <c r="K8" s="100"/>
    </row>
    <row r="9" spans="1:11" s="68" customFormat="1">
      <c r="A9" s="94"/>
      <c r="B9" s="86"/>
      <c r="C9" s="86"/>
      <c r="D9" s="95"/>
      <c r="E9" s="96"/>
      <c r="F9" s="95"/>
      <c r="G9" s="95"/>
      <c r="H9" s="101"/>
      <c r="I9" s="98"/>
    </row>
    <row r="10" spans="1:11" s="68" customFormat="1">
      <c r="A10" s="94"/>
      <c r="B10" s="86"/>
      <c r="C10" s="86"/>
      <c r="D10" s="86"/>
      <c r="E10" s="86"/>
      <c r="F10" s="86"/>
      <c r="G10" s="86"/>
      <c r="H10" s="101"/>
      <c r="I10" s="98"/>
    </row>
    <row r="11" spans="1:11" s="68" customFormat="1">
      <c r="A11" s="94" t="s">
        <v>111</v>
      </c>
      <c r="B11" s="86"/>
      <c r="C11" s="86"/>
      <c r="D11" s="86"/>
      <c r="E11" s="86"/>
      <c r="F11" s="86"/>
      <c r="G11" s="86"/>
      <c r="H11" s="101"/>
      <c r="I11" s="98" t="str">
        <f>IF($H$30=0,"",H11/$H$30)</f>
        <v/>
      </c>
    </row>
    <row r="12" spans="1:11" s="68" customFormat="1">
      <c r="A12" s="94"/>
      <c r="B12" s="86"/>
      <c r="C12" s="86"/>
      <c r="D12" s="86"/>
      <c r="E12" s="86"/>
      <c r="F12" s="86"/>
      <c r="G12" s="86"/>
      <c r="H12" s="101"/>
      <c r="I12" s="88"/>
    </row>
    <row r="13" spans="1:11" s="68" customFormat="1">
      <c r="A13" s="94" t="s">
        <v>112</v>
      </c>
      <c r="B13" s="86"/>
      <c r="C13" s="86"/>
      <c r="D13" s="86"/>
      <c r="E13" s="86"/>
      <c r="F13" s="86"/>
      <c r="G13" s="86"/>
      <c r="H13" s="97">
        <v>2980000</v>
      </c>
      <c r="I13" s="98">
        <f>H13/H22</f>
        <v>0.93249984119339957</v>
      </c>
      <c r="J13" s="102"/>
    </row>
    <row r="14" spans="1:11" s="68" customFormat="1">
      <c r="A14" s="84" t="s">
        <v>113</v>
      </c>
      <c r="B14" s="85" t="s">
        <v>114</v>
      </c>
      <c r="C14" s="86"/>
      <c r="D14" s="86"/>
      <c r="E14" s="86"/>
      <c r="F14" s="86"/>
      <c r="G14" s="86"/>
      <c r="H14" s="101"/>
      <c r="I14" s="88"/>
    </row>
    <row r="15" spans="1:11" s="68" customFormat="1">
      <c r="A15" s="94"/>
      <c r="B15" s="86"/>
      <c r="C15" s="86"/>
      <c r="D15" s="86"/>
      <c r="E15" s="86"/>
      <c r="F15" s="86"/>
      <c r="G15" s="86"/>
      <c r="H15" s="101"/>
      <c r="I15" s="88"/>
    </row>
    <row r="16" spans="1:11" s="68" customFormat="1">
      <c r="A16" s="94" t="s">
        <v>115</v>
      </c>
      <c r="B16" s="86"/>
      <c r="C16" s="86"/>
      <c r="D16" s="86"/>
      <c r="E16" s="86"/>
      <c r="F16" s="86"/>
      <c r="G16" s="86"/>
      <c r="H16" s="101"/>
      <c r="I16" s="98" t="str">
        <f>IF($H$30=0,"",H16/$H$30)</f>
        <v/>
      </c>
    </row>
    <row r="17" spans="1:12" s="68" customFormat="1">
      <c r="A17" s="84" t="s">
        <v>113</v>
      </c>
      <c r="B17" s="85" t="s">
        <v>114</v>
      </c>
      <c r="C17" s="86"/>
      <c r="D17" s="86"/>
      <c r="E17" s="86"/>
      <c r="F17" s="86"/>
      <c r="G17" s="86"/>
      <c r="H17" s="101"/>
      <c r="I17" s="88"/>
    </row>
    <row r="18" spans="1:12" s="68" customFormat="1">
      <c r="A18" s="94"/>
      <c r="B18" s="86"/>
      <c r="C18" s="86"/>
      <c r="D18" s="86"/>
      <c r="E18" s="86"/>
      <c r="F18" s="86"/>
      <c r="G18" s="86"/>
      <c r="H18" s="101"/>
      <c r="I18" s="88"/>
    </row>
    <row r="19" spans="1:12" s="68" customFormat="1">
      <c r="A19" s="94"/>
      <c r="B19" s="86"/>
      <c r="C19" s="86"/>
      <c r="D19" s="86"/>
      <c r="E19" s="86"/>
      <c r="F19" s="86"/>
      <c r="G19" s="86"/>
      <c r="H19" s="101"/>
      <c r="I19" s="98" t="str">
        <f>IF($H$30=0,"",H19/$H$30)</f>
        <v/>
      </c>
    </row>
    <row r="20" spans="1:12" s="68" customFormat="1">
      <c r="A20" s="84"/>
      <c r="B20" s="85"/>
      <c r="C20" s="86"/>
      <c r="D20" s="86"/>
      <c r="E20" s="86"/>
      <c r="F20" s="86"/>
      <c r="G20" s="86"/>
      <c r="H20" s="101"/>
      <c r="I20" s="88"/>
    </row>
    <row r="21" spans="1:12" s="68" customFormat="1">
      <c r="A21" s="84"/>
      <c r="B21" s="85"/>
      <c r="C21" s="86"/>
      <c r="D21" s="86"/>
      <c r="E21" s="86"/>
      <c r="F21" s="86"/>
      <c r="G21" s="86"/>
      <c r="H21" s="101"/>
      <c r="I21" s="88"/>
    </row>
    <row r="22" spans="1:12" s="68" customFormat="1">
      <c r="A22" s="94" t="s">
        <v>116</v>
      </c>
      <c r="B22" s="86"/>
      <c r="C22" s="86"/>
      <c r="D22" s="86"/>
      <c r="E22" s="86"/>
      <c r="F22" s="86"/>
      <c r="G22" s="86"/>
      <c r="H22" s="97">
        <v>3195711</v>
      </c>
      <c r="I22" s="98" t="s">
        <v>117</v>
      </c>
      <c r="K22" s="103"/>
    </row>
    <row r="23" spans="1:12" s="68" customFormat="1">
      <c r="A23" s="94"/>
      <c r="B23" s="86"/>
      <c r="C23" s="86"/>
      <c r="D23" s="86"/>
      <c r="E23" s="86"/>
      <c r="F23" s="86"/>
      <c r="G23" s="86"/>
      <c r="H23" s="87"/>
      <c r="I23" s="104"/>
      <c r="L23" s="99"/>
    </row>
    <row r="24" spans="1:12" s="68" customFormat="1">
      <c r="A24" s="94" t="s">
        <v>118</v>
      </c>
      <c r="B24" s="86"/>
      <c r="C24" s="95"/>
      <c r="D24" s="95"/>
      <c r="E24" s="95"/>
      <c r="F24" s="95"/>
      <c r="G24" s="86"/>
      <c r="H24" s="101"/>
      <c r="I24" s="88"/>
    </row>
    <row r="25" spans="1:12" s="68" customFormat="1">
      <c r="A25" s="105"/>
      <c r="B25" s="106"/>
      <c r="C25" s="107"/>
      <c r="D25" s="107"/>
      <c r="E25" s="107"/>
      <c r="F25" s="107"/>
      <c r="G25" s="106"/>
      <c r="H25" s="108"/>
      <c r="I25" s="88"/>
      <c r="K25" s="99"/>
      <c r="L25" s="99"/>
    </row>
    <row r="26" spans="1:12" s="68" customFormat="1">
      <c r="A26" s="105"/>
      <c r="B26" s="106"/>
      <c r="C26" s="107"/>
      <c r="D26" s="107"/>
      <c r="E26" s="107"/>
      <c r="F26" s="107"/>
      <c r="G26" s="106"/>
      <c r="H26" s="108"/>
      <c r="I26" s="88"/>
    </row>
    <row r="27" spans="1:12" s="68" customFormat="1">
      <c r="A27" s="109" t="s">
        <v>119</v>
      </c>
      <c r="B27" s="110"/>
      <c r="C27" s="110"/>
      <c r="D27" s="110"/>
      <c r="E27" s="111"/>
      <c r="F27" s="110"/>
      <c r="G27" s="95"/>
      <c r="H27" s="87"/>
      <c r="I27" s="98"/>
    </row>
    <row r="28" spans="1:12" s="68" customFormat="1">
      <c r="A28" s="105"/>
      <c r="B28" s="106"/>
      <c r="C28" s="107"/>
      <c r="D28" s="107"/>
      <c r="E28" s="107"/>
      <c r="F28" s="107"/>
      <c r="G28" s="106"/>
      <c r="H28" s="108"/>
      <c r="I28" s="88"/>
    </row>
    <row r="29" spans="1:12" s="68" customFormat="1">
      <c r="A29" s="105"/>
      <c r="B29" s="106"/>
      <c r="C29" s="106"/>
      <c r="D29" s="106"/>
      <c r="E29" s="106"/>
      <c r="F29" s="106"/>
      <c r="G29" s="106"/>
      <c r="H29" s="112"/>
      <c r="I29" s="113"/>
    </row>
    <row r="30" spans="1:12" s="68" customFormat="1" ht="13.5" thickBot="1">
      <c r="A30" s="114" t="s">
        <v>120</v>
      </c>
      <c r="B30" s="80"/>
      <c r="C30" s="80"/>
      <c r="D30" s="80"/>
      <c r="E30" s="80"/>
      <c r="F30" s="80"/>
      <c r="G30" s="80"/>
      <c r="H30" s="115"/>
      <c r="I30" s="116"/>
    </row>
    <row r="31" spans="1:12" s="68" customFormat="1">
      <c r="A31" s="117"/>
      <c r="B31" s="117"/>
      <c r="C31" s="117"/>
      <c r="D31" s="117"/>
      <c r="E31" s="117"/>
      <c r="F31" s="117"/>
      <c r="G31" s="117"/>
      <c r="H31" s="118"/>
      <c r="I31" s="118"/>
    </row>
    <row r="32" spans="1:12">
      <c r="E32" s="119"/>
    </row>
  </sheetData>
  <phoneticPr fontId="5" type="noConversion"/>
  <printOptions horizontalCentered="1"/>
  <pageMargins left="0.74803149606299213" right="0.74803149606299213" top="0.98425196850393704" bottom="0.98425196850393704" header="0.51181102362204722" footer="0.51181102362204722"/>
  <pageSetup paperSize="9" orientation="landscape" horizontalDpi="4294967292" verticalDpi="300" r:id="rId1"/>
  <headerFooter alignWithMargins="0">
    <oddHeader>&amp;LConvention de Contribution n°FED/2010/244-435</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28e6c43a-9e99-4bdd-9574-a0fa4ea3b61e" ContentTypeId="0x010100F075C04BA242A84ABD3293E3AD35CDA4" PreviousValue="false"/>
</file>

<file path=customXml/item6.xml><?xml version="1.0" encoding="utf-8"?>
<p:properties xmlns:p="http://schemas.microsoft.com/office/2006/metadata/properties" xmlns:xsi="http://www.w3.org/2001/XMLSchema-instance" xmlns:pc="http://schemas.microsoft.com/office/infopath/2007/PartnerControls">
  <documentManagement>
    <UNDPPOPPFunctionalArea xmlns="f1161f5b-24a3-4c2d-bc81-44cb9325e8ee">Programme and Project</UNDPPOPPFunctionalArea>
    <UNDPFocusAreasTaxHTField0 xmlns="1ed4137b-41b2-488b-8250-6d369ec27664">
      <Terms xmlns="http://schemas.microsoft.com/office/infopath/2007/PartnerControls"/>
    </UNDPFocusArea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BDI</TermName>
          <TermId xmlns="http://schemas.microsoft.com/office/infopath/2007/PartnerControls">f9feb202-df34-4b8a-8dc4-5a622eda4141</TermId>
        </TermInfo>
      </Terms>
    </gc6531b704974d528487414686b72f6f>
    <UN_x0020_LanguagesTaxHTField0 xmlns="1ed4137b-41b2-488b-8250-6d369ec27664">
      <Terms xmlns="http://schemas.microsoft.com/office/infopath/2007/PartnerControls"/>
    </UN_x0020_LanguagesTaxHTField0>
    <UndpClassificationLevel xmlns="1ed4137b-41b2-488b-8250-6d369ec27664">Public</UndpClassificationLevel>
    <PDC_x0020_Document_x0020_Category xmlns="f1161f5b-24a3-4c2d-bc81-44cb9325e8ee">Project</PDC_x0020_Document_x0020_Category>
    <TaxCatchAll xmlns="1ed4137b-41b2-488b-8250-6d369ec27664">
      <Value>1183</Value>
    </TaxCatchAll>
    <UndpProjectNo xmlns="1ed4137b-41b2-488b-8250-6d369ec27664">00060962</UndpProjectNo>
    <o4086b1782a74105bb5269035bccc8e9 xmlns="f1161f5b-24a3-4c2d-bc81-44cb9325e8ee">
      <Terms xmlns="http://schemas.microsoft.com/office/infopath/2007/PartnerControls"/>
    </o4086b1782a74105bb5269035bccc8e9>
    <Project_x0020_Number xmlns="f1161f5b-24a3-4c2d-bc81-44cb9325e8ee">00060962</Project_x0020_Number>
    <idff2b682fce4d0680503cd9036a3260 xmlns="f1161f5b-24a3-4c2d-bc81-44cb9325e8ee">
      <Terms xmlns="http://schemas.microsoft.com/office/infopath/2007/PartnerControls"/>
    </idff2b682fce4d0680503cd9036a3260>
    <UNDPDocumentCategoryTaxHTField0 xmlns="1ed4137b-41b2-488b-8250-6d369ec27664">
      <Terms xmlns="http://schemas.microsoft.com/office/infopath/2007/PartnerControls"/>
    </UNDPDocumentCategoryTaxHTField0>
    <UNDPPublishedDate xmlns="f1161f5b-24a3-4c2d-bc81-44cb9325e8ee">2022-09-09T05:00:00+00:00</UNDPPublishedDate>
    <b6db62fdefd74bd188b0c1cc54de5bcf xmlns="1ed4137b-41b2-488b-8250-6d369ec27664">
      <Terms xmlns="http://schemas.microsoft.com/office/infopath/2007/PartnerControls"/>
    </b6db62fdefd74bd188b0c1cc54de5bcf>
    <UndpDocFormat xmlns="1ed4137b-41b2-488b-8250-6d369ec27664" xsi:nil="true"/>
    <UNDPCountryTaxHTField0 xmlns="1ed4137b-41b2-488b-8250-6d369ec27664">
      <Terms xmlns="http://schemas.microsoft.com/office/infopath/2007/PartnerControls"/>
    </UNDPCountryTaxHTField0>
    <UndpOUCode xmlns="1ed4137b-41b2-488b-8250-6d369ec27664" xsi:nil="true"/>
    <UNDPSummary xmlns="f1161f5b-24a3-4c2d-bc81-44cb9325e8ee" xsi:nil="true"/>
    <UndpDocTypeMMTaxHTField0 xmlns="1ed4137b-41b2-488b-8250-6d369ec27664">
      <Terms xmlns="http://schemas.microsoft.com/office/infopath/2007/PartnerControls"/>
    </UndpDocTypeMMTaxHTField0>
    <_Publisher xmlns="http://schemas.microsoft.com/sharepoint/v3/fields" xsi:nil="true"/>
    <Document_x0020_Coverage_x0020_Period_x0020_Start_x0020_Date xmlns="f1161f5b-24a3-4c2d-bc81-44cb9325e8ee" xsi:nil="true"/>
    <Document_x0020_Coverage_x0020_Period_x0020_End_x0020_Date xmlns="f1161f5b-24a3-4c2d-bc81-44cb9325e8ee" xsi:nil="true"/>
    <Project_x0020_Manager xmlns="f1161f5b-24a3-4c2d-bc81-44cb9325e8ee" xsi:nil="true"/>
    <c4e2ab2cc9354bbf9064eeb465a566ea xmlns="1ed4137b-41b2-488b-8250-6d369ec27664">
      <Terms xmlns="http://schemas.microsoft.com/office/infopath/2007/PartnerControls"/>
    </c4e2ab2cc9354bbf9064eeb465a566ea>
    <UndpDocStatus xmlns="1ed4137b-41b2-488b-8250-6d369ec27664">Draft</UndpDocStatus>
    <Outcome1 xmlns="f1161f5b-24a3-4c2d-bc81-44cb9325e8ee" xsi:nil="true"/>
    <UndpIsTemplate xmlns="1ed4137b-41b2-488b-8250-6d369ec27664">No</UndpIsTemplate>
    <UndpDocID xmlns="1ed4137b-41b2-488b-8250-6d369ec27664" xsi:nil="true"/>
    <_dlc_DocId xmlns="f1161f5b-24a3-4c2d-bc81-44cb9325e8ee">ATLASPDC-4-164631</_dlc_DocId>
    <_dlc_DocIdUrl xmlns="f1161f5b-24a3-4c2d-bc81-44cb9325e8ee">
      <Url>https://info.undp.org/docs/pdc/_layouts/DocIdRedir.aspx?ID=ATLASPDC-4-164631</Url>
      <Description>ATLASPDC-4-164631</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1F789205-C6E1-4A3D-B090-186BC228F935}"/>
</file>

<file path=customXml/itemProps2.xml><?xml version="1.0" encoding="utf-8"?>
<ds:datastoreItem xmlns:ds="http://schemas.openxmlformats.org/officeDocument/2006/customXml" ds:itemID="{AA71BC49-84EC-4889-AC23-F96DBA132672}">
  <ds:schemaRefs>
    <ds:schemaRef ds:uri="http://schemas.microsoft.com/office/2006/metadata/longProperties"/>
  </ds:schemaRefs>
</ds:datastoreItem>
</file>

<file path=customXml/itemProps3.xml><?xml version="1.0" encoding="utf-8"?>
<ds:datastoreItem xmlns:ds="http://schemas.openxmlformats.org/officeDocument/2006/customXml" ds:itemID="{AB804FAC-E6B0-428B-8F8C-C007D44D323A}">
  <ds:schemaRefs>
    <ds:schemaRef ds:uri="http://schemas.microsoft.com/sharepoint/events"/>
  </ds:schemaRefs>
</ds:datastoreItem>
</file>

<file path=customXml/itemProps4.xml><?xml version="1.0" encoding="utf-8"?>
<ds:datastoreItem xmlns:ds="http://schemas.openxmlformats.org/officeDocument/2006/customXml" ds:itemID="{38E9EAE0-0897-46A7-AED4-679FB895750C}">
  <ds:schemaRefs>
    <ds:schemaRef ds:uri="http://schemas.microsoft.com/sharepoint/v3/contenttype/forms"/>
  </ds:schemaRefs>
</ds:datastoreItem>
</file>

<file path=customXml/itemProps5.xml><?xml version="1.0" encoding="utf-8"?>
<ds:datastoreItem xmlns:ds="http://schemas.openxmlformats.org/officeDocument/2006/customXml" ds:itemID="{87C683EB-49C1-4F6A-9D3C-CA69ACE76C45}">
  <ds:schemaRefs>
    <ds:schemaRef ds:uri="Microsoft.SharePoint.Taxonomy.ContentTypeSync"/>
  </ds:schemaRefs>
</ds:datastoreItem>
</file>

<file path=customXml/itemProps6.xml><?xml version="1.0" encoding="utf-8"?>
<ds:datastoreItem xmlns:ds="http://schemas.openxmlformats.org/officeDocument/2006/customXml" ds:itemID="{E80B55EB-03B7-4DE5-88ED-FFB92C42C33B}"/>
</file>

<file path=docProps/app.xml><?xml version="1.0" encoding="utf-8"?>
<Properties xmlns="http://schemas.openxmlformats.org/officeDocument/2006/extended-properties" xmlns:vt="http://schemas.openxmlformats.org/officeDocument/2006/docPropsVTypes">
  <Application>Microsoft Excel Web App</Application>
  <Manager/>
  <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Christella Igiraneza</cp:lastModifiedBy>
  <dcterms:created xsi:type="dcterms:W3CDTF">2000-04-10T10:46:44Z</dcterms:created>
  <dcterms:modified xsi:type="dcterms:W3CDTF">2022-09-09T05:59:33Z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 LanguagesTaxHTField0">
    <vt:lpwstr/>
  </property>
  <property fmtid="{D5CDD505-2E9C-101B-9397-08002B2CF9AE}" pid="3" name="UNDPFocusAreasTaxHTField0">
    <vt:lpwstr/>
  </property>
  <property fmtid="{D5CDD505-2E9C-101B-9397-08002B2CF9AE}" pid="4" name="o4086b1782a74105bb5269035bccc8e9">
    <vt:lpwstr/>
  </property>
  <property fmtid="{D5CDD505-2E9C-101B-9397-08002B2CF9AE}" pid="5" name="gc6531b704974d528487414686b72f6f">
    <vt:lpwstr>BDI|382cc62c-1963-421c-abb0-22912247f891</vt:lpwstr>
  </property>
  <property fmtid="{D5CDD505-2E9C-101B-9397-08002B2CF9AE}" pid="6" name="Operating Unit0">
    <vt:lpwstr>1183;#BDI|f9feb202-df34-4b8a-8dc4-5a622eda4141</vt:lpwstr>
  </property>
  <property fmtid="{D5CDD505-2E9C-101B-9397-08002B2CF9AE}" pid="7" name="Unit">
    <vt:lpwstr/>
  </property>
  <property fmtid="{D5CDD505-2E9C-101B-9397-08002B2CF9AE}" pid="8" name="UnitTaxHTField0">
    <vt:lpwstr/>
  </property>
  <property fmtid="{D5CDD505-2E9C-101B-9397-08002B2CF9AE}" pid="9" name="idff2b682fce4d0680503cd9036a3260">
    <vt:lpwstr/>
  </property>
  <property fmtid="{D5CDD505-2E9C-101B-9397-08002B2CF9AE}" pid="10" name="UNDPDocumentCategoryTaxHTField0">
    <vt:lpwstr/>
  </property>
  <property fmtid="{D5CDD505-2E9C-101B-9397-08002B2CF9AE}" pid="11" name="UNDPFocusAreas">
    <vt:lpwstr/>
  </property>
  <property fmtid="{D5CDD505-2E9C-101B-9397-08002B2CF9AE}" pid="12" name="PDC Document Category">
    <vt:lpwstr>Project</vt:lpwstr>
  </property>
  <property fmtid="{D5CDD505-2E9C-101B-9397-08002B2CF9AE}" pid="13" name="TaxCatchAll">
    <vt:lpwstr>48;#BDI|382cc62c-1963-421c-abb0-22912247f891</vt:lpwstr>
  </property>
  <property fmtid="{D5CDD505-2E9C-101B-9397-08002B2CF9AE}" pid="14" name="Project Number">
    <vt:lpwstr>00060962</vt:lpwstr>
  </property>
  <property fmtid="{D5CDD505-2E9C-101B-9397-08002B2CF9AE}" pid="15" name="Atlas_x0020_Document_x0020_Type">
    <vt:lpwstr/>
  </property>
  <property fmtid="{D5CDD505-2E9C-101B-9397-08002B2CF9AE}" pid="16" name="Atlas_x0020_Document_x0020_Status">
    <vt:lpwstr/>
  </property>
  <property fmtid="{D5CDD505-2E9C-101B-9397-08002B2CF9AE}" pid="17" name="UN Languages">
    <vt:lpwstr/>
  </property>
  <property fmtid="{D5CDD505-2E9C-101B-9397-08002B2CF9AE}" pid="18" name="UNDPDocumentCategory">
    <vt:lpwstr/>
  </property>
  <property fmtid="{D5CDD505-2E9C-101B-9397-08002B2CF9AE}" pid="19" name="UndpProjectNo">
    <vt:lpwstr>00060962</vt:lpwstr>
  </property>
  <property fmtid="{D5CDD505-2E9C-101B-9397-08002B2CF9AE}" pid="20" name="ContentTypeId">
    <vt:lpwstr>0x010100F075C04BA242A84ABD3293E3AD35CDA400AB50428DC784B44FAACCAA5FAE40C0590045B5E632B552204ABF0E616DD66BDA0F</vt:lpwstr>
  </property>
  <property fmtid="{D5CDD505-2E9C-101B-9397-08002B2CF9AE}" pid="21" name="Atlas Document Status">
    <vt:lpwstr/>
  </property>
  <property fmtid="{D5CDD505-2E9C-101B-9397-08002B2CF9AE}" pid="22" name="Atlas Document Type">
    <vt:lpwstr/>
  </property>
  <property fmtid="{D5CDD505-2E9C-101B-9397-08002B2CF9AE}" pid="23" name="_dlc_DocIdItemGuid">
    <vt:lpwstr>7ec7441f-a64e-42ee-b93e-bf641666f460</vt:lpwstr>
  </property>
  <property fmtid="{D5CDD505-2E9C-101B-9397-08002B2CF9AE}" pid="24" name="UNDPCountry">
    <vt:lpwstr/>
  </property>
  <property fmtid="{D5CDD505-2E9C-101B-9397-08002B2CF9AE}" pid="25" name="UndpDocTypeMM">
    <vt:lpwstr/>
  </property>
  <property fmtid="{D5CDD505-2E9C-101B-9397-08002B2CF9AE}" pid="26" name="eRegFilingCodeMM">
    <vt:lpwstr/>
  </property>
  <property fmtid="{D5CDD505-2E9C-101B-9397-08002B2CF9AE}" pid="27" name="UndpUnitMM">
    <vt:lpwstr/>
  </property>
  <property fmtid="{D5CDD505-2E9C-101B-9397-08002B2CF9AE}" pid="28" name="URL">
    <vt:lpwstr/>
  </property>
  <property fmtid="{D5CDD505-2E9C-101B-9397-08002B2CF9AE}" pid="29" name="DocumentSetDescription">
    <vt:lpwstr/>
  </property>
</Properties>
</file>